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Fsv400\総務課\財政いろいろ\01一般財政\財政状況資料集\R05\"/>
    </mc:Choice>
  </mc:AlternateContent>
  <xr:revisionPtr revIDLastSave="0" documentId="13_ncr:1_{FF9EE2BB-4B46-4A43-A0F4-F7996388CA08}" xr6:coauthVersionLast="47" xr6:coauthVersionMax="47" xr10:uidLastSave="{00000000-0000-0000-0000-000000000000}"/>
  <bookViews>
    <workbookView xWindow="-120" yWindow="-120" windowWidth="20730" windowHeight="11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W34" i="10"/>
  <c r="BW35" i="10" s="1"/>
  <c r="BW36" i="10" s="1"/>
  <c r="BW37" i="10" s="1"/>
  <c r="BW38" i="10" s="1"/>
  <c r="BW39" i="10" s="1"/>
  <c r="BW40" i="10" s="1"/>
  <c r="BW41" i="10" s="1"/>
  <c r="BW42" i="10" s="1"/>
  <c r="BW43" i="10" s="1"/>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<sst xmlns="http://schemas.openxmlformats.org/spreadsheetml/2006/main" count="1099" uniqueCount="566">
  <si>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</si>
  <si>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</si>
  <si>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</si>
  <si>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</si>
  <si>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</si>
  <si>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</si>
  <si>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</si>
  <si>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</si>
  <si>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</si>
  <si>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</si>
  <si>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</si>
  <si>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</si>
  <si>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</si>
  <si>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</si>
  <si>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</si>
  <si>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</si>
  <si>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</si>
  <si>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</si>
  <si>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</si>
  <si>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</si>
  <si>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</si>
  <si>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</si>
  <si>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</si>
  <si>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</si>
  <si>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</si>
  <si>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</si>
  <si>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</si>
  <si>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</si>
  <si>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</si>
  <si>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</si>
  <si>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</si>
  <si>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</si>
  <si>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</si>
  <si>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</si>
  <si>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</si>
  <si>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</si>
  <si>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</si>
  <si>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</si>
  <si>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</si>
  <si>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</si>
  <si>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</si>
  <si>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</si>
  <si>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</si>
  <si>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</si>
  <si>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</si>
  <si>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</si>
  <si>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</si>
  <si>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</si>
  <si>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</si>
  <si>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</si>
  <si>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</si>
  <si>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</si>
  <si>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</si>
  <si>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</si>
  <si>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</si>
  <si>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</si>
  <si>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</si>
  <si>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</si>
  <si>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</si>
  <si>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</si>
  <si>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</si>
  <si>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</si>
  <si>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</si>
  <si>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</si>
  <si>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</si>
  <si>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</si>
  <si>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</si>
  <si>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</si>
  <si>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</si>
  <si>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</si>
  <si>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</si>
  <si>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</si>
  <si>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</si>
  <si>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</si>
  <si>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</si>
  <si>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</si>
  <si>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</si>
  <si>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</si>
  <si>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</si>
  <si>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</si>
  <si>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</si>
  <si>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</si>
  <si>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</si>
  <si>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</si>
  <si>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</si>
  <si>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</si>
  <si>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</si>
  <si>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</si>
  <si>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</si>
  <si>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</si>
  <si>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</si>
  <si>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</si>
  <si>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</si>
  <si>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</si>
  <si>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阿智村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</si>
  <si>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</si>
  <si>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</si>
  <si>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</si>
  <si>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</si>
  <si>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</si>
  <si>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</si>
  <si>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</si>
  <si>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</si>
  <si>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</si>
  <si>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</si>
  <si>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</si>
  <si>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</si>
  <si>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</si>
  <si>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</si>
  <si>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</si>
  <si>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</si>
  <si>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</si>
  <si>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</si>
  <si>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</si>
  <si>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</si>
  <si>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</si>
  <si>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</si>
  <si>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</si>
  <si>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</si>
  <si>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</si>
  <si>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</si>
  <si>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</si>
  <si>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</si>
  <si>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</si>
  <si>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</si>
  <si>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</si>
  <si>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</si>
  <si>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</si>
  <si>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</si>
  <si>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</si>
  <si>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</si>
  <si>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</si>
  <si>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</si>
  <si>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</si>
  <si>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</si>
  <si>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</si>
  <si>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</si>
  <si>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</si>
  <si>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</si>
  <si>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</si>
  <si>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</si>
  <si>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</si>
  <si>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6"/>
  </si>
  <si>
    <t>うち日本人(％)</t>
    <phoneticPr fontId="5"/>
  </si>
  <si>
    <t>-1.4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</si>
  <si>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</si>
  <si>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</si>
  <si>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</si>
  <si>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</si>
  <si>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</si>
  <si>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</si>
  <si>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</si>
  <si>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</si>
  <si>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</si>
  <si>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</si>
  <si>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</si>
  <si>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</si>
  <si>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</si>
  <si>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</si>
  <si>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</si>
  <si>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</si>
  <si>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</si>
  <si>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</si>
  <si>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</si>
  <si>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</si>
  <si>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</si>
  <si>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</si>
  <si>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</si>
  <si>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</si>
  <si>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</si>
  <si>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</si>
  <si>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</si>
  <si>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</si>
  <si>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</si>
  <si>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</si>
  <si>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</si>
  <si>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</si>
  <si>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</si>
  <si>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</si>
  <si>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</si>
  <si>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</si>
  <si>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</si>
  <si>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</si>
  <si>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</si>
  <si>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</si>
  <si>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</si>
  <si>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</si>
  <si>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</si>
  <si>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</si>
  <si>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</si>
  <si>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</si>
  <si>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</si>
  <si>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</si>
  <si>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</si>
  <si>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</si>
  <si>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</si>
  <si>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</si>
  <si>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</si>
  <si>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</si>
  <si>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</si>
  <si>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</si>
  <si>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</si>
  <si>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</si>
  <si>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長野県阿智村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</si>
  <si>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</si>
  <si>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</si>
  <si>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</si>
  <si>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</si>
  <si>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</si>
  <si>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</si>
  <si>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</si>
  <si>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</si>
  <si>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</si>
  <si>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</si>
  <si>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</si>
  <si>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</si>
  <si>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</si>
  <si>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</si>
  <si>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</si>
  <si>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</si>
  <si>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</si>
  <si>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</si>
  <si>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</si>
  <si>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</si>
  <si>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</si>
  <si>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</si>
  <si>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</si>
  <si>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</si>
  <si>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</si>
  <si>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</si>
  <si>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</si>
  <si>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</si>
  <si>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</si>
  <si>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</si>
  <si>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</si>
  <si>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</si>
  <si>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</si>
  <si>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</si>
  <si>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</si>
  <si>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</si>
  <si>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</si>
  <si>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</si>
  <si>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</si>
  <si>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</si>
  <si>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</si>
  <si>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</si>
  <si>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</si>
  <si>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</si>
  <si>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</si>
  <si>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</si>
  <si>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</si>
  <si>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</si>
  <si>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</si>
  <si>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</si>
  <si>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</si>
  <si>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</si>
  <si>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</si>
  <si>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</si>
  <si>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</si>
  <si>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</si>
  <si>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</si>
  <si>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</si>
  <si>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</si>
  <si>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</si>
  <si>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</si>
  <si>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</si>
  <si>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</si>
  <si>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</si>
  <si>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</si>
  <si>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</si>
  <si>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</si>
  <si>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</si>
  <si>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</si>
  <si>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</si>
  <si>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</si>
  <si>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</si>
  <si>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</si>
  <si>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</si>
  <si>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</si>
  <si>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</si>
  <si>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</si>
  <si>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</si>
  <si>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</si>
  <si>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</si>
  <si>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</si>
  <si>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</si>
  <si>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</si>
  <si>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</si>
  <si>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</si>
  <si>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</si>
  <si>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</si>
  <si>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</si>
  <si>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</si>
  <si>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</si>
  <si>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</si>
  <si>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</si>
  <si>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</si>
  <si>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</si>
  <si>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</si>
  <si>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</si>
  <si>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</si>
  <si>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</si>
  <si>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</si>
  <si>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</si>
  <si>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</si>
  <si>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</si>
  <si>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</si>
  <si>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</si>
  <si>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</si>
  <si>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</si>
  <si>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</si>
  <si>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</si>
  <si>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</si>
  <si>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</si>
  <si>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</si>
  <si>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</si>
  <si>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</si>
  <si>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</si>
  <si>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</si>
  <si>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</si>
  <si>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</si>
  <si>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</si>
  <si>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</si>
  <si>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</si>
  <si>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</si>
  <si>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</si>
  <si>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</si>
  <si>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</si>
  <si>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</si>
  <si>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</si>
  <si>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</si>
  <si>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</si>
  <si>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</si>
  <si>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</si>
  <si>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</si>
  <si>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</si>
  <si>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</si>
  <si>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</si>
  <si>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</si>
  <si>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</si>
  <si>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</si>
  <si>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</si>
  <si>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</si>
  <si>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</si>
  <si>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</si>
  <si>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</si>
  <si>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</si>
  <si>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</si>
  <si>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</si>
  <si>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</si>
  <si>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</si>
  <si>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</si>
  <si>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</si>
  <si>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</si>
  <si>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長野県阿智村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</si>
  <si>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</si>
  <si>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</si>
  <si>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</si>
  <si>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</si>
  <si>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</si>
  <si>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</si>
  <si>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</si>
  <si>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</si>
  <si>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</si>
  <si>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</si>
  <si>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</si>
  <si>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</si>
  <si>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</si>
  <si>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</si>
  <si>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</si>
  <si>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</si>
  <si>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</si>
  <si>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</si>
  <si>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</si>
  <si>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</si>
  <si>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</si>
  <si>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</si>
  <si>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</si>
  <si>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</si>
  <si>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</si>
  <si>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</si>
  <si>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</si>
  <si>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</si>
  <si>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</si>
  <si>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</si>
  <si>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</si>
  <si>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</si>
  <si>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</si>
  <si>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</si>
  <si>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</si>
  <si>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</si>
  <si>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</si>
  <si>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</si>
  <si>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</si>
  <si>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</si>
  <si>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</si>
  <si>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</si>
  <si>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</si>
  <si>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</si>
  <si>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</si>
  <si>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</si>
  <si>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</si>
  <si>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</si>
  <si>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</si>
  <si>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</si>
  <si>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</si>
  <si>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</si>
  <si>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</si>
  <si>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</si>
  <si>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</si>
  <si>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</si>
  <si>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</si>
  <si>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</si>
  <si>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</si>
  <si>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</si>
  <si>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</si>
  <si>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</si>
  <si>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</si>
  <si>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</si>
  <si>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</si>
  <si>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</si>
  <si>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</si>
  <si>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</si>
  <si>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</si>
  <si>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</si>
  <si>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</si>
  <si>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</si>
  <si>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</si>
  <si>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</si>
  <si>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</si>
  <si>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</si>
  <si>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</si>
  <si>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</si>
  <si>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</si>
  <si>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</si>
  <si>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</si>
  <si>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</si>
  <si>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</si>
  <si>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</si>
  <si>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</si>
  <si>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</si>
  <si>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</si>
  <si>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</si>
  <si>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</si>
  <si>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</si>
  <si>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</si>
  <si>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</si>
  <si>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</si>
  <si>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</si>
  <si>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</si>
  <si>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</si>
  <si>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</si>
  <si>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</si>
  <si>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</si>
  <si>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</si>
  <si>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</si>
  <si>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</si>
  <si>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</si>
  <si>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</si>
  <si>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</si>
  <si>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</si>
  <si>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</si>
  <si>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</si>
  <si>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</si>
  <si>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</si>
  <si>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</si>
  <si>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</si>
  <si>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</si>
  <si>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</si>
  <si>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</si>
  <si>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</si>
  <si>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</si>
  <si>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</si>
  <si>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</si>
  <si>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</si>
  <si>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</si>
  <si>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</si>
  <si>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</si>
  <si>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</si>
  <si>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</si>
  <si>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</si>
  <si>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</si>
  <si>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</si>
  <si>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</si>
  <si>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</si>
  <si>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</si>
  <si>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</si>
  <si>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</si>
  <si>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</si>
  <si>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</si>
  <si>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</si>
  <si>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</si>
  <si>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</si>
  <si>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</si>
  <si>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</si>
  <si>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</si>
  <si>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</si>
  <si>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</si>
  <si>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</si>
  <si>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</si>
  <si>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</si>
  <si>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</si>
  <si>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</si>
  <si>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</si>
  <si>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</si>
  <si>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</si>
  <si>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</si>
  <si>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</si>
  <si>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</si>
  <si>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</si>
  <si>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</si>
  <si>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</si>
  <si>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</si>
  <si>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</si>
  <si>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</si>
  <si>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</si>
  <si>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</si>
  <si>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</si>
  <si>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</si>
  <si>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</si>
  <si>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</si>
  <si>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</si>
  <si>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</si>
  <si>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</si>
  <si>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</si>
  <si>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</si>
  <si>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</si>
  <si>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</si>
  <si>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</si>
  <si>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2.43</t>
  </si>
  <si>
    <t>▲ 1.36</t>
  </si>
  <si>
    <t>▲ 5.44</t>
  </si>
  <si>
    <t>一般会計</t>
  </si>
  <si>
    <t>水道事業会計</t>
  </si>
  <si>
    <t>下水道事業会計</t>
  </si>
  <si>
    <t>国民健康保険事業特別会計</t>
  </si>
  <si>
    <t>介護保険特別会計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</si>
  <si>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</si>
  <si>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</si>
  <si>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</si>
  <si>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</si>
  <si>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</si>
  <si>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</si>
  <si>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</si>
  <si>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</si>
  <si>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下伊那郡西部衛生施設組合</t>
    <rPh sb="0" eb="4">
      <t>シモイナグン</t>
    </rPh>
    <rPh sb="4" eb="8">
      <t>セイブエイセイ</t>
    </rPh>
    <rPh sb="8" eb="12">
      <t>シセツクミアイ</t>
    </rPh>
    <phoneticPr fontId="10"/>
  </si>
  <si>
    <t>南信州広域連合（一般会計）</t>
    <rPh sb="0" eb="7">
      <t>ミナミシンシュウコウイキレンゴウ</t>
    </rPh>
    <rPh sb="8" eb="12">
      <t>イッパンカイケイ</t>
    </rPh>
    <phoneticPr fontId="10"/>
  </si>
  <si>
    <t>南信州広域連合（広域振興基金特別会計）</t>
    <rPh sb="0" eb="7">
      <t>ミナミシンシュウコウイキレンゴウ</t>
    </rPh>
    <rPh sb="8" eb="10">
      <t>コウイキ</t>
    </rPh>
    <rPh sb="10" eb="14">
      <t>シンコウキキン</t>
    </rPh>
    <rPh sb="14" eb="18">
      <t>トクベツカイケイ</t>
    </rPh>
    <phoneticPr fontId="10"/>
  </si>
  <si>
    <t>南信州広域連合（広域消防特別会計）</t>
    <rPh sb="0" eb="7">
      <t>ミナミシンシュウコウイキレンゴウ</t>
    </rPh>
    <rPh sb="8" eb="12">
      <t>コウイキショウボウ</t>
    </rPh>
    <rPh sb="12" eb="16">
      <t>トクベツカイケイ</t>
    </rPh>
    <phoneticPr fontId="10"/>
  </si>
  <si>
    <t>南信州広域連合（稲葉クリーンセンター特別会計）</t>
    <rPh sb="0" eb="7">
      <t>ミナミシンシュウコウイキレンゴウ</t>
    </rPh>
    <rPh sb="8" eb="10">
      <t>イナバ</t>
    </rPh>
    <rPh sb="18" eb="22">
      <t>トクベツカイケイ</t>
    </rPh>
    <phoneticPr fontId="10"/>
  </si>
  <si>
    <t>長野県後期高齢者医療広域連合（一般会計）</t>
    <rPh sb="0" eb="3">
      <t>ナガノケン</t>
    </rPh>
    <rPh sb="3" eb="8">
      <t>コウキコウレイシャ</t>
    </rPh>
    <rPh sb="8" eb="10">
      <t>イリョウ</t>
    </rPh>
    <rPh sb="10" eb="14">
      <t>コウイキレンゴウ</t>
    </rPh>
    <rPh sb="15" eb="19">
      <t>イッパンカイケイ</t>
    </rPh>
    <phoneticPr fontId="10"/>
  </si>
  <si>
    <t>長野県後期高齢者医療広域連合（後期高齢者医療事業会計）</t>
    <rPh sb="0" eb="3">
      <t>ナガノケン</t>
    </rPh>
    <rPh sb="3" eb="8">
      <t>コウキコウレイシャ</t>
    </rPh>
    <rPh sb="8" eb="10">
      <t>イリョウ</t>
    </rPh>
    <rPh sb="10" eb="14">
      <t>コウイキレンゴウ</t>
    </rPh>
    <rPh sb="15" eb="20">
      <t>コウキコウレイシャ</t>
    </rPh>
    <rPh sb="20" eb="22">
      <t>イリョウ</t>
    </rPh>
    <rPh sb="22" eb="26">
      <t>ジギョウカイケイ</t>
    </rPh>
    <phoneticPr fontId="10"/>
  </si>
  <si>
    <t>長野県市町村自治振興組合（一般会計）</t>
    <rPh sb="0" eb="3">
      <t>ナガノケン</t>
    </rPh>
    <rPh sb="3" eb="6">
      <t>シチョウソン</t>
    </rPh>
    <rPh sb="6" eb="12">
      <t>ジチシンコウクミアイ</t>
    </rPh>
    <rPh sb="13" eb="17">
      <t>イッパンカイケイ</t>
    </rPh>
    <phoneticPr fontId="10"/>
  </si>
  <si>
    <t>長野県市町村総合事務組合（一般会計）</t>
    <rPh sb="0" eb="3">
      <t>ナガノケン</t>
    </rPh>
    <rPh sb="3" eb="6">
      <t>シチョウソン</t>
    </rPh>
    <rPh sb="6" eb="12">
      <t>ソウゴウジムクミアイ</t>
    </rPh>
    <rPh sb="13" eb="17">
      <t>イッパンカイケイ</t>
    </rPh>
    <phoneticPr fontId="10"/>
  </si>
  <si>
    <t>長野県市町村総合事務組合（非常勤職員公務災害補償特別会計）</t>
    <rPh sb="0" eb="3">
      <t>ナガノケン</t>
    </rPh>
    <rPh sb="3" eb="6">
      <t>シチョウソン</t>
    </rPh>
    <rPh sb="6" eb="12">
      <t>ソウゴウジムクミアイ</t>
    </rPh>
    <rPh sb="13" eb="16">
      <t>ヒジョウキン</t>
    </rPh>
    <rPh sb="16" eb="18">
      <t>ショクイン</t>
    </rPh>
    <rPh sb="18" eb="22">
      <t>コウムサイガイ</t>
    </rPh>
    <rPh sb="22" eb="24">
      <t>ホショウ</t>
    </rPh>
    <rPh sb="24" eb="26">
      <t>トクベツ</t>
    </rPh>
    <rPh sb="26" eb="28">
      <t>カイケイ</t>
    </rPh>
    <phoneticPr fontId="10"/>
  </si>
  <si>
    <t>下伊那郡町村総合事務組合</t>
    <rPh sb="0" eb="4">
      <t>シモイナグン</t>
    </rPh>
    <rPh sb="4" eb="6">
      <t>チョウソン</t>
    </rPh>
    <rPh sb="6" eb="8">
      <t>ソウゴウ</t>
    </rPh>
    <rPh sb="8" eb="12">
      <t>ジムクミアイ</t>
    </rPh>
    <phoneticPr fontId="10"/>
  </si>
  <si>
    <t>下伊那自治センター組合</t>
    <rPh sb="0" eb="3">
      <t>シモイナ</t>
    </rPh>
    <rPh sb="3" eb="5">
      <t>ジチ</t>
    </rPh>
    <rPh sb="9" eb="11">
      <t>クミアイ</t>
    </rPh>
    <phoneticPr fontId="10"/>
  </si>
  <si>
    <t>下伊那郡土木技術センター組合</t>
    <rPh sb="0" eb="4">
      <t>シモイナグン</t>
    </rPh>
    <rPh sb="4" eb="8">
      <t>ドボクギジュツ</t>
    </rPh>
    <rPh sb="12" eb="14">
      <t>クミアイ</t>
    </rPh>
    <phoneticPr fontId="10"/>
  </si>
  <si>
    <t>南信地域町村交通災害共済事務組合</t>
    <rPh sb="0" eb="2">
      <t>ナンシン</t>
    </rPh>
    <rPh sb="2" eb="4">
      <t>チイキ</t>
    </rPh>
    <rPh sb="4" eb="6">
      <t>チョウソン</t>
    </rPh>
    <rPh sb="6" eb="8">
      <t>コウツウ</t>
    </rPh>
    <rPh sb="8" eb="10">
      <t>サイガイ</t>
    </rPh>
    <rPh sb="10" eb="12">
      <t>キョウサイ</t>
    </rPh>
    <rPh sb="12" eb="16">
      <t>ジムクミアイ</t>
    </rPh>
    <phoneticPr fontId="10"/>
  </si>
  <si>
    <t>長野県地方税滞納整理機構（一般会計）</t>
    <rPh sb="0" eb="3">
      <t>ナガノケン</t>
    </rPh>
    <rPh sb="3" eb="6">
      <t>チホウゼイ</t>
    </rPh>
    <rPh sb="6" eb="12">
      <t>タイノウセイリキコウ</t>
    </rPh>
    <rPh sb="13" eb="17">
      <t>イッパンカイケイ</t>
    </rPh>
    <phoneticPr fontId="10"/>
  </si>
  <si>
    <t>-</t>
    <phoneticPr fontId="2"/>
  </si>
  <si>
    <t>阿智村地域振興基金</t>
    <rPh sb="0" eb="3">
      <t>アチムラ</t>
    </rPh>
    <rPh sb="3" eb="9">
      <t>チイキシンコウキキン</t>
    </rPh>
    <phoneticPr fontId="5"/>
  </si>
  <si>
    <t>公共施設整備基金</t>
    <rPh sb="0" eb="4">
      <t>コウキョウシセツ</t>
    </rPh>
    <rPh sb="4" eb="6">
      <t>セイビ</t>
    </rPh>
    <rPh sb="6" eb="8">
      <t>キキン</t>
    </rPh>
    <phoneticPr fontId="2"/>
  </si>
  <si>
    <t>阿智村地域福祉基金</t>
    <rPh sb="0" eb="3">
      <t>アチムラ</t>
    </rPh>
    <rPh sb="3" eb="7">
      <t>チイキフクシ</t>
    </rPh>
    <rPh sb="7" eb="9">
      <t>キキン</t>
    </rPh>
    <phoneticPr fontId="2"/>
  </si>
  <si>
    <t>阿智村温泉事業施設整備基金</t>
    <rPh sb="0" eb="3">
      <t>アチムラ</t>
    </rPh>
    <rPh sb="3" eb="7">
      <t>オンセンジギョウ</t>
    </rPh>
    <rPh sb="7" eb="9">
      <t>シセツ</t>
    </rPh>
    <rPh sb="9" eb="11">
      <t>セイビ</t>
    </rPh>
    <rPh sb="11" eb="13">
      <t>キキン</t>
    </rPh>
    <phoneticPr fontId="2"/>
  </si>
  <si>
    <t>阿智村ふるさとづくり基金</t>
    <rPh sb="0" eb="3">
      <t>アチムラ</t>
    </rPh>
    <rPh sb="10" eb="12">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</si>
</sst>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126262</c:v>
                </c:pt>
                <c:pt idx="1">
                  <c:v>126525</c:v>
                </c:pt>
                <c:pt idx="2">
                  <c:v>122054</c:v>
                </c:pt>
                <c:pt idx="3">
                  <c:v>111644</c:v>
                </c:pt>
                <c:pt idx="4">
                  <c:v>127917</c:v>
                </c:pt>
              </c:numCache>
            </c:numRef>
          </c:val>
          <c:smooth val="0"/>
          <c:extLst>
            <c:ext xmlns:c16="http://schemas.microsoft.com/office/drawing/2014/chart" uri="{C3380CC4-5D6E-409C-BE32-E72D297353CC}">
              <c16:uniqueId val="{00000000-1A3A-4AAF-8933-99EE84EC756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165620</c:v>
                </c:pt>
                <c:pt idx="1">
                  <c:v>188859</c:v>
                </c:pt>
                <c:pt idx="2">
                  <c:v>142604</c:v>
                </c:pt>
                <c:pt idx="3">
                  <c:v>158859</c:v>
                </c:pt>
                <c:pt idx="4">
                  <c:v>184007</c:v>
                </c:pt>
              </c:numCache>
            </c:numRef>
          </c:val>
          <c:smooth val="0"/>
          <c:extLst>
            <c:ext xmlns:c16="http://schemas.microsoft.com/office/drawing/2014/chart" uri="{C3380CC4-5D6E-409C-BE32-E72D297353CC}">
              <c16:uniqueId val="{00000001-1A3A-4AAF-8933-99EE84EC756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9.41</c:v>
                </c:pt>
                <c:pt idx="1">
                  <c:v>6.71</c:v>
                </c:pt>
                <c:pt idx="2">
                  <c:v>7.48</c:v>
                </c:pt>
                <c:pt idx="3">
                  <c:v>7.83</c:v>
                </c:pt>
                <c:pt idx="4">
                  <c:v>6.93</c:v>
                </c:pt>
              </c:numCache>
            </c:numRef>
          </c:val>
          <c:extLst>
            <c:ext xmlns:c16="http://schemas.microsoft.com/office/drawing/2014/chart" uri="{C3380CC4-5D6E-409C-BE32-E72D297353CC}">
              <c16:uniqueId val="{00000000-5966-47F4-A232-8EDA653937D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82.45</c:v>
                </c:pt>
                <c:pt idx="1">
                  <c:v>80.56</c:v>
                </c:pt>
                <c:pt idx="2">
                  <c:v>79.86</c:v>
                </c:pt>
                <c:pt idx="3">
                  <c:v>83.49</c:v>
                </c:pt>
                <c:pt idx="4">
                  <c:v>77.349999999999994</c:v>
                </c:pt>
              </c:numCache>
            </c:numRef>
          </c:val>
          <c:extLst>
            <c:ext xmlns:c16="http://schemas.microsoft.com/office/drawing/2014/chart" uri="{C3380CC4-5D6E-409C-BE32-E72D297353CC}">
              <c16:uniqueId val="{00000001-5966-47F4-A232-8EDA653937D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-2.4300000000000002</c:v>
                </c:pt>
                <c:pt idx="1">
                  <c:v>-1.36</c:v>
                </c:pt>
                <c:pt idx="2">
                  <c:v>4.6100000000000003</c:v>
                </c:pt>
                <c:pt idx="3">
                  <c:v>2.38</c:v>
                </c:pt>
                <c:pt idx="4">
                  <c:v>-5.44</c:v>
                </c:pt>
              </c:numCache>
            </c:numRef>
          </c:val>
          <c:smooth val="0"/>
          <c:extLst>
            <c:ext xmlns:c16="http://schemas.microsoft.com/office/drawing/2014/chart" uri="{C3380CC4-5D6E-409C-BE32-E72D297353CC}">
              <c16:uniqueId val="{00000002-5966-47F4-A232-8EDA653937D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0.62</c:v>
                </c:pt>
                <c:pt idx="2">
                  <c:v>#N/A</c:v>
                </c:pt>
                <c:pt idx="3">
                  <c:v>0.44</c:v>
                </c:pt>
                <c:pt idx="4">
                  <c:v>#N/A</c:v>
                </c:pt>
                <c:pt idx="5">
                  <c:v>0.31</c:v>
                </c:pt>
                <c:pt idx="6">
                  <c:v>0</c:v>
                </c:pt>
                <c:pt idx="7">
                  <c:v>0</c:v>
                </c:pt>
                <c:pt idx="8">
                  <c:v>0</c:v>
                </c:pt>
                <c:pt idx="9">
                  <c:v>0</c:v>
                </c:pt>
              </c:numCache>
            </c:numRef>
          </c:val>
          <c:extLst>
            <c:ext xmlns:c16="http://schemas.microsoft.com/office/drawing/2014/chart" uri="{C3380CC4-5D6E-409C-BE32-E72D297353CC}">
              <c16:uniqueId val="{00000000-2D57-455C-915B-322760FF598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D57-455C-915B-322760FF598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D57-455C-915B-322760FF598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D57-455C-915B-322760FF598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0.03</c:v>
                </c:pt>
                <c:pt idx="4">
                  <c:v>#N/A</c:v>
                </c:pt>
                <c:pt idx="5">
                  <c:v>0.01</c:v>
                </c:pt>
                <c:pt idx="6">
                  <c:v>#N/A</c:v>
                </c:pt>
                <c:pt idx="7">
                  <c:v>0.01</c:v>
                </c:pt>
                <c:pt idx="8">
                  <c:v>#N/A</c:v>
                </c:pt>
                <c:pt idx="9">
                  <c:v>0.01</c:v>
                </c:pt>
              </c:numCache>
            </c:numRef>
          </c:val>
          <c:extLst>
            <c:ext xmlns:c16="http://schemas.microsoft.com/office/drawing/2014/chart" uri="{C3380CC4-5D6E-409C-BE32-E72D297353CC}">
              <c16:uniqueId val="{00000004-2D57-455C-915B-322760FF5983}"/>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0.81</c:v>
                </c:pt>
                <c:pt idx="2">
                  <c:v>#N/A</c:v>
                </c:pt>
                <c:pt idx="3">
                  <c:v>0.6</c:v>
                </c:pt>
                <c:pt idx="4">
                  <c:v>#N/A</c:v>
                </c:pt>
                <c:pt idx="5">
                  <c:v>0.28999999999999998</c:v>
                </c:pt>
                <c:pt idx="6">
                  <c:v>#N/A</c:v>
                </c:pt>
                <c:pt idx="7">
                  <c:v>0.76</c:v>
                </c:pt>
                <c:pt idx="8">
                  <c:v>#N/A</c:v>
                </c:pt>
                <c:pt idx="9">
                  <c:v>0.37</c:v>
                </c:pt>
              </c:numCache>
            </c:numRef>
          </c:val>
          <c:extLst>
            <c:ext xmlns:c16="http://schemas.microsoft.com/office/drawing/2014/chart" uri="{C3380CC4-5D6E-409C-BE32-E72D297353CC}">
              <c16:uniqueId val="{00000005-2D57-455C-915B-322760FF5983}"/>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0.89</c:v>
                </c:pt>
                <c:pt idx="2">
                  <c:v>#N/A</c:v>
                </c:pt>
                <c:pt idx="3">
                  <c:v>0.33</c:v>
                </c:pt>
                <c:pt idx="4">
                  <c:v>#N/A</c:v>
                </c:pt>
                <c:pt idx="5">
                  <c:v>0.82</c:v>
                </c:pt>
                <c:pt idx="6">
                  <c:v>#N/A</c:v>
                </c:pt>
                <c:pt idx="7">
                  <c:v>0.73</c:v>
                </c:pt>
                <c:pt idx="8">
                  <c:v>#N/A</c:v>
                </c:pt>
                <c:pt idx="9">
                  <c:v>0.86</c:v>
                </c:pt>
              </c:numCache>
            </c:numRef>
          </c:val>
          <c:extLst>
            <c:ext xmlns:c16="http://schemas.microsoft.com/office/drawing/2014/chart" uri="{C3380CC4-5D6E-409C-BE32-E72D297353CC}">
              <c16:uniqueId val="{00000006-2D57-455C-915B-322760FF5983}"/>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0.65</c:v>
                </c:pt>
                <c:pt idx="8">
                  <c:v>#N/A</c:v>
                </c:pt>
                <c:pt idx="9">
                  <c:v>1.03</c:v>
                </c:pt>
              </c:numCache>
            </c:numRef>
          </c:val>
          <c:extLst>
            <c:ext xmlns:c16="http://schemas.microsoft.com/office/drawing/2014/chart" uri="{C3380CC4-5D6E-409C-BE32-E72D297353CC}">
              <c16:uniqueId val="{00000007-2D57-455C-915B-322760FF598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2.59</c:v>
                </c:pt>
                <c:pt idx="2">
                  <c:v>#N/A</c:v>
                </c:pt>
                <c:pt idx="3">
                  <c:v>1.92</c:v>
                </c:pt>
                <c:pt idx="4">
                  <c:v>#N/A</c:v>
                </c:pt>
                <c:pt idx="5">
                  <c:v>3.38</c:v>
                </c:pt>
                <c:pt idx="6">
                  <c:v>#N/A</c:v>
                </c:pt>
                <c:pt idx="7">
                  <c:v>4.96</c:v>
                </c:pt>
                <c:pt idx="8">
                  <c:v>#N/A</c:v>
                </c:pt>
                <c:pt idx="9">
                  <c:v>4.3600000000000003</c:v>
                </c:pt>
              </c:numCache>
            </c:numRef>
          </c:val>
          <c:extLst>
            <c:ext xmlns:c16="http://schemas.microsoft.com/office/drawing/2014/chart" uri="{C3380CC4-5D6E-409C-BE32-E72D297353CC}">
              <c16:uniqueId val="{00000008-2D57-455C-915B-322760FF598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9.41</c:v>
                </c:pt>
                <c:pt idx="2">
                  <c:v>#N/A</c:v>
                </c:pt>
                <c:pt idx="3">
                  <c:v>6.7</c:v>
                </c:pt>
                <c:pt idx="4">
                  <c:v>#N/A</c:v>
                </c:pt>
                <c:pt idx="5">
                  <c:v>7.47</c:v>
                </c:pt>
                <c:pt idx="6">
                  <c:v>#N/A</c:v>
                </c:pt>
                <c:pt idx="7">
                  <c:v>7.82</c:v>
                </c:pt>
                <c:pt idx="8">
                  <c:v>#N/A</c:v>
                </c:pt>
                <c:pt idx="9">
                  <c:v>6.92</c:v>
                </c:pt>
              </c:numCache>
            </c:numRef>
          </c:val>
          <c:extLst>
            <c:ext xmlns:c16="http://schemas.microsoft.com/office/drawing/2014/chart" uri="{C3380CC4-5D6E-409C-BE32-E72D297353CC}">
              <c16:uniqueId val="{00000009-2D57-455C-915B-322760FF598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643</c:v>
                </c:pt>
                <c:pt idx="5">
                  <c:v>630</c:v>
                </c:pt>
                <c:pt idx="8">
                  <c:v>622</c:v>
                </c:pt>
                <c:pt idx="11">
                  <c:v>633</c:v>
                </c:pt>
                <c:pt idx="14">
                  <c:v>642</c:v>
                </c:pt>
              </c:numCache>
            </c:numRef>
          </c:val>
          <c:extLst>
            <c:ext xmlns:c16="http://schemas.microsoft.com/office/drawing/2014/chart" uri="{C3380CC4-5D6E-409C-BE32-E72D297353CC}">
              <c16:uniqueId val="{00000000-123B-4B91-8AD9-B8C77E617B7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23B-4B91-8AD9-B8C77E617B7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23B-4B91-8AD9-B8C77E617B7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c:v>
                </c:pt>
                <c:pt idx="3">
                  <c:v>11</c:v>
                </c:pt>
                <c:pt idx="6">
                  <c:v>13</c:v>
                </c:pt>
                <c:pt idx="9">
                  <c:v>13</c:v>
                </c:pt>
                <c:pt idx="12">
                  <c:v>13</c:v>
                </c:pt>
              </c:numCache>
            </c:numRef>
          </c:val>
          <c:extLst>
            <c:ext xmlns:c16="http://schemas.microsoft.com/office/drawing/2014/chart" uri="{C3380CC4-5D6E-409C-BE32-E72D297353CC}">
              <c16:uniqueId val="{00000003-123B-4B91-8AD9-B8C77E617B7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229</c:v>
                </c:pt>
                <c:pt idx="3">
                  <c:v>246</c:v>
                </c:pt>
                <c:pt idx="6">
                  <c:v>240</c:v>
                </c:pt>
                <c:pt idx="9">
                  <c:v>222</c:v>
                </c:pt>
                <c:pt idx="12">
                  <c:v>244</c:v>
                </c:pt>
              </c:numCache>
            </c:numRef>
          </c:val>
          <c:extLst>
            <c:ext xmlns:c16="http://schemas.microsoft.com/office/drawing/2014/chart" uri="{C3380CC4-5D6E-409C-BE32-E72D297353CC}">
              <c16:uniqueId val="{00000004-123B-4B91-8AD9-B8C77E617B7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23B-4B91-8AD9-B8C77E617B7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23B-4B91-8AD9-B8C77E617B7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385</c:v>
                </c:pt>
                <c:pt idx="3">
                  <c:v>379</c:v>
                </c:pt>
                <c:pt idx="6">
                  <c:v>404</c:v>
                </c:pt>
                <c:pt idx="9">
                  <c:v>430</c:v>
                </c:pt>
                <c:pt idx="12">
                  <c:v>470</c:v>
                </c:pt>
              </c:numCache>
            </c:numRef>
          </c:val>
          <c:extLst>
            <c:ext xmlns:c16="http://schemas.microsoft.com/office/drawing/2014/chart" uri="{C3380CC4-5D6E-409C-BE32-E72D297353CC}">
              <c16:uniqueId val="{00000007-123B-4B91-8AD9-B8C77E617B7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-23</c:v>
                </c:pt>
                <c:pt idx="2">
                  <c:v>#N/A</c:v>
                </c:pt>
                <c:pt idx="3">
                  <c:v>#N/A</c:v>
                </c:pt>
                <c:pt idx="4">
                  <c:v>6</c:v>
                </c:pt>
                <c:pt idx="5">
                  <c:v>#N/A</c:v>
                </c:pt>
                <c:pt idx="6">
                  <c:v>#N/A</c:v>
                </c:pt>
                <c:pt idx="7">
                  <c:v>35</c:v>
                </c:pt>
                <c:pt idx="8">
                  <c:v>#N/A</c:v>
                </c:pt>
                <c:pt idx="9">
                  <c:v>#N/A</c:v>
                </c:pt>
                <c:pt idx="10">
                  <c:v>32</c:v>
                </c:pt>
                <c:pt idx="11">
                  <c:v>#N/A</c:v>
                </c:pt>
                <c:pt idx="12">
                  <c:v>#N/A</c:v>
                </c:pt>
                <c:pt idx="13">
                  <c:v>85</c:v>
                </c:pt>
                <c:pt idx="14">
                  <c:v>#N/A</c:v>
                </c:pt>
              </c:numCache>
            </c:numRef>
          </c:val>
          <c:smooth val="0"/>
          <c:extLst>
            <c:ext xmlns:c16="http://schemas.microsoft.com/office/drawing/2014/chart" uri="{C3380CC4-5D6E-409C-BE32-E72D297353CC}">
              <c16:uniqueId val="{00000008-123B-4B91-8AD9-B8C77E617B7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5778</c:v>
                </c:pt>
                <c:pt idx="5">
                  <c:v>5643</c:v>
                </c:pt>
                <c:pt idx="8">
                  <c:v>5454</c:v>
                </c:pt>
                <c:pt idx="11">
                  <c:v>4862</c:v>
                </c:pt>
                <c:pt idx="14">
                  <c:v>4611</c:v>
                </c:pt>
              </c:numCache>
            </c:numRef>
          </c:val>
          <c:extLst>
            <c:ext xmlns:c16="http://schemas.microsoft.com/office/drawing/2014/chart" uri="{C3380CC4-5D6E-409C-BE32-E72D297353CC}">
              <c16:uniqueId val="{00000000-E827-418C-8FC1-5CD6FC00768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13</c:v>
                </c:pt>
                <c:pt idx="5">
                  <c:v>14</c:v>
                </c:pt>
                <c:pt idx="8">
                  <c:v>9</c:v>
                </c:pt>
                <c:pt idx="11">
                  <c:v>5</c:v>
                </c:pt>
                <c:pt idx="14">
                  <c:v>0</c:v>
                </c:pt>
              </c:numCache>
            </c:numRef>
          </c:val>
          <c:extLst>
            <c:ext xmlns:c16="http://schemas.microsoft.com/office/drawing/2014/chart" uri="{C3380CC4-5D6E-409C-BE32-E72D297353CC}">
              <c16:uniqueId val="{00000001-E827-418C-8FC1-5CD6FC00768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6047</c:v>
                </c:pt>
                <c:pt idx="5">
                  <c:v>6036</c:v>
                </c:pt>
                <c:pt idx="8">
                  <c:v>6147</c:v>
                </c:pt>
                <c:pt idx="11">
                  <c:v>6255</c:v>
                </c:pt>
                <c:pt idx="14">
                  <c:v>5951</c:v>
                </c:pt>
              </c:numCache>
            </c:numRef>
          </c:val>
          <c:extLst>
            <c:ext xmlns:c16="http://schemas.microsoft.com/office/drawing/2014/chart" uri="{C3380CC4-5D6E-409C-BE32-E72D297353CC}">
              <c16:uniqueId val="{00000002-E827-418C-8FC1-5CD6FC00768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827-418C-8FC1-5CD6FC00768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827-418C-8FC1-5CD6FC00768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827-418C-8FC1-5CD6FC00768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995</c:v>
                </c:pt>
                <c:pt idx="3">
                  <c:v>1033</c:v>
                </c:pt>
                <c:pt idx="6">
                  <c:v>988</c:v>
                </c:pt>
                <c:pt idx="9">
                  <c:v>902</c:v>
                </c:pt>
                <c:pt idx="12">
                  <c:v>538</c:v>
                </c:pt>
              </c:numCache>
            </c:numRef>
          </c:val>
          <c:extLst>
            <c:ext xmlns:c16="http://schemas.microsoft.com/office/drawing/2014/chart" uri="{C3380CC4-5D6E-409C-BE32-E72D297353CC}">
              <c16:uniqueId val="{00000006-E827-418C-8FC1-5CD6FC00768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117</c:v>
                </c:pt>
                <c:pt idx="3">
                  <c:v>110</c:v>
                </c:pt>
                <c:pt idx="6">
                  <c:v>101</c:v>
                </c:pt>
                <c:pt idx="9">
                  <c:v>92</c:v>
                </c:pt>
                <c:pt idx="12">
                  <c:v>90</c:v>
                </c:pt>
              </c:numCache>
            </c:numRef>
          </c:val>
          <c:extLst>
            <c:ext xmlns:c16="http://schemas.microsoft.com/office/drawing/2014/chart" uri="{C3380CC4-5D6E-409C-BE32-E72D297353CC}">
              <c16:uniqueId val="{00000007-E827-418C-8FC1-5CD6FC00768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1845</c:v>
                </c:pt>
                <c:pt idx="3">
                  <c:v>1760</c:v>
                </c:pt>
                <c:pt idx="6">
                  <c:v>1641</c:v>
                </c:pt>
                <c:pt idx="9">
                  <c:v>1461</c:v>
                </c:pt>
                <c:pt idx="12">
                  <c:v>1276</c:v>
                </c:pt>
              </c:numCache>
            </c:numRef>
          </c:val>
          <c:extLst>
            <c:ext xmlns:c16="http://schemas.microsoft.com/office/drawing/2014/chart" uri="{C3380CC4-5D6E-409C-BE32-E72D297353CC}">
              <c16:uniqueId val="{00000008-E827-418C-8FC1-5CD6FC00768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827-418C-8FC1-5CD6FC00768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2898</c:v>
                </c:pt>
                <c:pt idx="3">
                  <c:v>3057</c:v>
                </c:pt>
                <c:pt idx="6">
                  <c:v>3060</c:v>
                </c:pt>
                <c:pt idx="9">
                  <c:v>2899</c:v>
                </c:pt>
                <c:pt idx="12">
                  <c:v>2662</c:v>
                </c:pt>
              </c:numCache>
            </c:numRef>
          </c:val>
          <c:extLst>
            <c:ext xmlns:c16="http://schemas.microsoft.com/office/drawing/2014/chart" uri="{C3380CC4-5D6E-409C-BE32-E72D297353CC}">
              <c16:uniqueId val="{0000000A-E827-418C-8FC1-5CD6FC00768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827-418C-8FC1-5CD6FC00768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2986</c:v>
                </c:pt>
                <c:pt idx="1">
                  <c:v>3065</c:v>
                </c:pt>
                <c:pt idx="2">
                  <c:v>2890</c:v>
                </c:pt>
              </c:numCache>
            </c:numRef>
          </c:val>
          <c:extLst>
            <c:ext xmlns:c16="http://schemas.microsoft.com/office/drawing/2014/chart" uri="{C3380CC4-5D6E-409C-BE32-E72D297353CC}">
              <c16:uniqueId val="{00000000-F899-46CE-9AD2-EDB0B239E24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499</c:v>
                </c:pt>
                <c:pt idx="1">
                  <c:v>500</c:v>
                </c:pt>
                <c:pt idx="2">
                  <c:v>517</c:v>
                </c:pt>
              </c:numCache>
            </c:numRef>
          </c:val>
          <c:extLst>
            <c:ext xmlns:c16="http://schemas.microsoft.com/office/drawing/2014/chart" uri="{C3380CC4-5D6E-409C-BE32-E72D297353CC}">
              <c16:uniqueId val="{00000001-F899-46CE-9AD2-EDB0B239E24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2997</c:v>
                </c:pt>
                <c:pt idx="1">
                  <c:v>2903</c:v>
                </c:pt>
                <c:pt idx="2">
                  <c:v>2836</c:v>
                </c:pt>
              </c:numCache>
            </c:numRef>
          </c:val>
          <c:extLst>
            <c:ext xmlns:c16="http://schemas.microsoft.com/office/drawing/2014/chart" uri="{C3380CC4-5D6E-409C-BE32-E72D297353CC}">
              <c16:uniqueId val="{00000002-F899-46CE-9AD2-EDB0B239E24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長野県阿智村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5,989
5,812
214.43
6,592,453
6,181,794
258,849
3,737,100
2,582,172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個人・法人関係税については増収傾向にあるものの、施設数も多くまた高齢化も進んでいることなどから</a:t>
          </a:r>
          <a:r>
            <a:rPr kumimoji="1" lang="en-US" altLang="ja-JP" sz="1300">
              <a:latin typeface="ＭＳ Ｐゴシック" panose="020B0600070205080204" pitchFamily="50" charset="-128"/>
              <a:ea typeface="ＭＳ Ｐゴシック" panose="020B0600070205080204" pitchFamily="50" charset="-128"/>
            </a:rPr>
            <a:t>0.23</a:t>
          </a:r>
          <a:r>
            <a:rPr kumimoji="1" lang="ja-JP" altLang="en-US" sz="1300">
              <a:latin typeface="ＭＳ Ｐゴシック" panose="020B0600070205080204" pitchFamily="50" charset="-128"/>
              <a:ea typeface="ＭＳ Ｐゴシック" panose="020B0600070205080204" pitchFamily="50" charset="-128"/>
            </a:rPr>
            <a:t>と類似団体平均を下回っている状況にある。</a:t>
          </a:r>
        </a:p>
        <a:p>
          <a:r>
            <a:rPr kumimoji="1" lang="ja-JP" altLang="en-US" sz="1300">
              <a:latin typeface="ＭＳ Ｐゴシック" panose="020B0600070205080204" pitchFamily="50" charset="-128"/>
              <a:ea typeface="ＭＳ Ｐゴシック" panose="020B0600070205080204" pitchFamily="50" charset="-128"/>
            </a:rPr>
            <a:t>必要な事業を選別し、投資的経費を抑制する等、歳出の見直しを実施するとともに、税収の徴収率向上対策を中心とする歳入確保に努める。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134862</xdr:rowOff>
    </xdr:from>
    <xdr:to>
      <xdr:col>23</xdr:col>
      <xdr:colOff>133350</xdr:colOff>
      <xdr:row>44</xdr:row>
      <xdr:rowOff>142119</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07062"/>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114196</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142119</xdr:rowOff>
    </xdr:from>
    <xdr:to>
      <xdr:col>24</xdr:col>
      <xdr:colOff>12700</xdr:colOff>
      <xdr:row>44</xdr:row>
      <xdr:rowOff>142119</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49789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134862</xdr:rowOff>
    </xdr:from>
    <xdr:to>
      <xdr:col>24</xdr:col>
      <xdr:colOff>12700</xdr:colOff>
      <xdr:row>36</xdr:row>
      <xdr:rowOff>134862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38705</xdr:rowOff>
    </xdr:from>
    <xdr:to>
      <xdr:col>23</xdr:col>
      <xdr:colOff>133350</xdr:colOff>
      <xdr:row>44</xdr:row>
      <xdr:rowOff>38705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825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37996</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38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38705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32959</xdr:rowOff>
    </xdr:from>
    <xdr:to>
      <xdr:col>19</xdr:col>
      <xdr:colOff>184150</xdr:colOff>
      <xdr:row>43</xdr:row>
      <xdr:rowOff>134559</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144736</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7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27215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21469</xdr:rowOff>
    </xdr:from>
    <xdr:to>
      <xdr:col>15</xdr:col>
      <xdr:colOff>133350</xdr:colOff>
      <xdr:row>43</xdr:row>
      <xdr:rowOff>123069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133246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27215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55232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2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159355</xdr:rowOff>
    </xdr:from>
    <xdr:to>
      <xdr:col>19</xdr:col>
      <xdr:colOff>184150</xdr:colOff>
      <xdr:row>44</xdr:row>
      <xdr:rowOff>89505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74282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公債費の繰上償還を行ったこともあり、経常収支比率</a:t>
          </a:r>
          <a:r>
            <a:rPr kumimoji="1" lang="en-US" altLang="ja-JP" sz="1300">
              <a:latin typeface="ＭＳ Ｐゴシック" panose="020B0600070205080204" pitchFamily="50" charset="-128"/>
              <a:ea typeface="ＭＳ Ｐゴシック" panose="020B0600070205080204" pitchFamily="50" charset="-128"/>
            </a:rPr>
            <a:t>81.3</a:t>
          </a:r>
          <a:r>
            <a:rPr kumimoji="1" lang="ja-JP" altLang="en-US" sz="1300">
              <a:latin typeface="ＭＳ Ｐゴシック" panose="020B0600070205080204" pitchFamily="50" charset="-128"/>
              <a:ea typeface="ＭＳ Ｐゴシック" panose="020B0600070205080204" pitchFamily="50" charset="-128"/>
            </a:rPr>
            <a:t>％と類似団体でも上位となっているが、近年では上昇傾向にある。</a:t>
          </a:r>
        </a:p>
        <a:p>
          <a:r>
            <a:rPr kumimoji="1" lang="ja-JP" altLang="en-US" sz="1300">
              <a:latin typeface="ＭＳ Ｐゴシック" panose="020B0600070205080204" pitchFamily="50" charset="-128"/>
              <a:ea typeface="ＭＳ Ｐゴシック" panose="020B0600070205080204" pitchFamily="50" charset="-128"/>
            </a:rPr>
            <a:t>引き続きすべての事務事業について事業評価を行い、優先度の低い事業については計画的に廃止・縮小を進め、経常経費の抑制に努める。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32491</xdr:rowOff>
    </xdr:from>
    <xdr:to>
      <xdr:col>23</xdr:col>
      <xdr:colOff>133350</xdr:colOff>
      <xdr:row>66</xdr:row>
      <xdr:rowOff>10160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76591"/>
          <a:ext cx="0" cy="1349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118868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2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32491</xdr:rowOff>
    </xdr:from>
    <xdr:to>
      <xdr:col>24</xdr:col>
      <xdr:colOff>12700</xdr:colOff>
      <xdr:row>58</xdr:row>
      <xdr:rowOff>32491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7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83714</xdr:rowOff>
    </xdr:from>
    <xdr:to>
      <xdr:col>23</xdr:col>
      <xdr:colOff>133350</xdr:colOff>
      <xdr:row>60</xdr:row>
      <xdr:rowOff>131974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37071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2451</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460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30374</xdr:rowOff>
    </xdr:from>
    <xdr:to>
      <xdr:col>23</xdr:col>
      <xdr:colOff>184150</xdr:colOff>
      <xdr:row>61</xdr:row>
      <xdr:rowOff>131974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19368</xdr:rowOff>
    </xdr:from>
    <xdr:to>
      <xdr:col>19</xdr:col>
      <xdr:colOff>133350</xdr:colOff>
      <xdr:row>60</xdr:row>
      <xdr:rowOff>83714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306368"/>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6244</xdr:rowOff>
    </xdr:from>
    <xdr:to>
      <xdr:col>19</xdr:col>
      <xdr:colOff>184150</xdr:colOff>
      <xdr:row>61</xdr:row>
      <xdr:rowOff>107844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6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92621</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5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19368</xdr:rowOff>
    </xdr:from>
    <xdr:to>
      <xdr:col>15</xdr:col>
      <xdr:colOff>82550</xdr:colOff>
      <xdr:row>60</xdr:row>
      <xdr:rowOff>123931</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306368"/>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105304</xdr:rowOff>
    </xdr:from>
    <xdr:to>
      <xdr:col>15</xdr:col>
      <xdr:colOff>133350</xdr:colOff>
      <xdr:row>61</xdr:row>
      <xdr:rowOff>35454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39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20231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4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107844</xdr:rowOff>
    </xdr:from>
    <xdr:to>
      <xdr:col>11</xdr:col>
      <xdr:colOff>31750</xdr:colOff>
      <xdr:row>60</xdr:row>
      <xdr:rowOff>123931</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394844"/>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30374</xdr:rowOff>
    </xdr:from>
    <xdr:to>
      <xdr:col>11</xdr:col>
      <xdr:colOff>82550</xdr:colOff>
      <xdr:row>61</xdr:row>
      <xdr:rowOff>131974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116751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57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58526</xdr:rowOff>
    </xdr:from>
    <xdr:to>
      <xdr:col>7</xdr:col>
      <xdr:colOff>31750</xdr:colOff>
      <xdr:row>61</xdr:row>
      <xdr:rowOff>160126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1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144903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0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81174</xdr:rowOff>
    </xdr:from>
    <xdr:to>
      <xdr:col>23</xdr:col>
      <xdr:colOff>184150</xdr:colOff>
      <xdr:row>61</xdr:row>
      <xdr:rowOff>11324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36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97701</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21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32914</xdr:rowOff>
    </xdr:from>
    <xdr:to>
      <xdr:col>19</xdr:col>
      <xdr:colOff>184150</xdr:colOff>
      <xdr:row>60</xdr:row>
      <xdr:rowOff>134514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31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144691</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088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140018</xdr:rowOff>
    </xdr:from>
    <xdr:to>
      <xdr:col>15</xdr:col>
      <xdr:colOff>133350</xdr:colOff>
      <xdr:row>60</xdr:row>
      <xdr:rowOff>70168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2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80345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02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73131</xdr:rowOff>
    </xdr:from>
    <xdr:to>
      <xdr:col>11</xdr:col>
      <xdr:colOff>82550</xdr:colOff>
      <xdr:row>61</xdr:row>
      <xdr:rowOff>3281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3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13458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12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57044</xdr:rowOff>
    </xdr:from>
    <xdr:to>
      <xdr:col>7</xdr:col>
      <xdr:colOff>31750</xdr:colOff>
      <xdr:row>60</xdr:row>
      <xdr:rowOff>158644</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34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168821</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11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[366,360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人当たりの人件費・物件費等決算額が類似団体平均を上回っている要因として、保育園・小学校を各地域に配置している点が挙げられる。教育環境のあり方について検討を進めていく。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また、施設の老朽化も進んでおり、維持修繕にも費用がかさんでいるため、集約化等の検討を行っていく。</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43290</xdr:rowOff>
    </xdr:from>
    <xdr:to>
      <xdr:col>23</xdr:col>
      <xdr:colOff>133350</xdr:colOff>
      <xdr:row>88</xdr:row>
      <xdr:rowOff>161155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30740"/>
          <a:ext cx="0" cy="13180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133232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161155</xdr:rowOff>
    </xdr:from>
    <xdr:to>
      <xdr:col>24</xdr:col>
      <xdr:colOff>12700</xdr:colOff>
      <xdr:row>88</xdr:row>
      <xdr:rowOff>161155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129667</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43290</xdr:rowOff>
    </xdr:from>
    <xdr:to>
      <xdr:col>24</xdr:col>
      <xdr:colOff>12700</xdr:colOff>
      <xdr:row>81</xdr:row>
      <xdr:rowOff>43290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26457</xdr:rowOff>
    </xdr:from>
    <xdr:to>
      <xdr:col>23</xdr:col>
      <xdr:colOff>133350</xdr:colOff>
      <xdr:row>82</xdr:row>
      <xdr:rowOff>36443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085357"/>
          <a:ext cx="838200" cy="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122758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838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106231</xdr:rowOff>
    </xdr:from>
    <xdr:to>
      <xdr:col>23</xdr:col>
      <xdr:colOff>184150</xdr:colOff>
      <xdr:row>82</xdr:row>
      <xdr:rowOff>36381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9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18728</xdr:rowOff>
    </xdr:from>
    <xdr:to>
      <xdr:col>19</xdr:col>
      <xdr:colOff>133350</xdr:colOff>
      <xdr:row>82</xdr:row>
      <xdr:rowOff>26457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77628"/>
          <a:ext cx="889000" cy="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98913</xdr:rowOff>
    </xdr:from>
    <xdr:to>
      <xdr:col>19</xdr:col>
      <xdr:colOff>184150</xdr:colOff>
      <xdr:row>82</xdr:row>
      <xdr:rowOff>29063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9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39240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755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3228</xdr:rowOff>
    </xdr:from>
    <xdr:to>
      <xdr:col>15</xdr:col>
      <xdr:colOff>82550</xdr:colOff>
      <xdr:row>82</xdr:row>
      <xdr:rowOff>18728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62128"/>
          <a:ext cx="889000" cy="1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85297</xdr:rowOff>
    </xdr:from>
    <xdr:to>
      <xdr:col>15</xdr:col>
      <xdr:colOff>133350</xdr:colOff>
      <xdr:row>82</xdr:row>
      <xdr:rowOff>15447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25624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74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159066</xdr:rowOff>
    </xdr:from>
    <xdr:to>
      <xdr:col>11</xdr:col>
      <xdr:colOff>31750</xdr:colOff>
      <xdr:row>82</xdr:row>
      <xdr:rowOff>3228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46516"/>
          <a:ext cx="889000" cy="1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65103</xdr:rowOff>
    </xdr:from>
    <xdr:to>
      <xdr:col>11</xdr:col>
      <xdr:colOff>82550</xdr:colOff>
      <xdr:row>81</xdr:row>
      <xdr:rowOff>166703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5430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21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47927</xdr:rowOff>
    </xdr:from>
    <xdr:to>
      <xdr:col>7</xdr:col>
      <xdr:colOff>31750</xdr:colOff>
      <xdr:row>81</xdr:row>
      <xdr:rowOff>149527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159704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70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157093</xdr:rowOff>
    </xdr:from>
    <xdr:to>
      <xdr:col>23</xdr:col>
      <xdr:colOff>184150</xdr:colOff>
      <xdr:row>82</xdr:row>
      <xdr:rowOff>87243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4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129170</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16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147107</xdr:rowOff>
    </xdr:from>
    <xdr:to>
      <xdr:col>19</xdr:col>
      <xdr:colOff>184150</xdr:colOff>
      <xdr:row>82</xdr:row>
      <xdr:rowOff>77257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3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62034</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120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139378</xdr:rowOff>
    </xdr:from>
    <xdr:to>
      <xdr:col>15</xdr:col>
      <xdr:colOff>133350</xdr:colOff>
      <xdr:row>82</xdr:row>
      <xdr:rowOff>69528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2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54305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11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123878</xdr:rowOff>
    </xdr:from>
    <xdr:to>
      <xdr:col>11</xdr:col>
      <xdr:colOff>82550</xdr:colOff>
      <xdr:row>82</xdr:row>
      <xdr:rowOff>54028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1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38805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09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108266</xdr:rowOff>
    </xdr:from>
    <xdr:to>
      <xdr:col>7</xdr:col>
      <xdr:colOff>31750</xdr:colOff>
      <xdr:row>82</xdr:row>
      <xdr:rowOff>38416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9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23193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08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ラスパイレス指数について、全国平均や類似団体平均と比べても大きく差がある状況で、昨年度よりも</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ポイント低い数値となった。昨年度に引き続き、要因としては、職員構成の変動によるものと考えられる。</a:t>
          </a:r>
        </a:p>
        <a:p>
          <a:r>
            <a:rPr kumimoji="1" lang="ja-JP" altLang="en-US" sz="1300">
              <a:latin typeface="ＭＳ Ｐゴシック" panose="020B0600070205080204" pitchFamily="50" charset="-128"/>
              <a:ea typeface="ＭＳ Ｐゴシック" panose="020B0600070205080204" pitchFamily="50" charset="-128"/>
            </a:rPr>
            <a:t>今後も職務、職責、成果等により給与の適正化に努める。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48128"/>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143934</xdr:rowOff>
    </xdr:from>
    <xdr:to>
      <xdr:col>81</xdr:col>
      <xdr:colOff>44450</xdr:colOff>
      <xdr:row>83</xdr:row>
      <xdr:rowOff>26105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202834"/>
          <a:ext cx="8382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26105</xdr:rowOff>
    </xdr:from>
    <xdr:to>
      <xdr:col>77</xdr:col>
      <xdr:colOff>44450</xdr:colOff>
      <xdr:row>84</xdr:row>
      <xdr:rowOff>82550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256455"/>
          <a:ext cx="889000" cy="22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94138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84</xdr:row>
      <xdr:rowOff>136172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48435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165805</xdr:rowOff>
    </xdr:from>
    <xdr:to>
      <xdr:col>73</xdr:col>
      <xdr:colOff>44450</xdr:colOff>
      <xdr:row>85</xdr:row>
      <xdr:rowOff>95955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80732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136172</xdr:rowOff>
    </xdr:from>
    <xdr:to>
      <xdr:col>68</xdr:col>
      <xdr:colOff>152400</xdr:colOff>
      <xdr:row>84</xdr:row>
      <xdr:rowOff>136172</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537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53922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27111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93134</xdr:rowOff>
    </xdr:from>
    <xdr:to>
      <xdr:col>81</xdr:col>
      <xdr:colOff>95250</xdr:colOff>
      <xdr:row>83</xdr:row>
      <xdr:rowOff>23284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109661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99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146755</xdr:rowOff>
    </xdr:from>
    <xdr:to>
      <xdr:col>77</xdr:col>
      <xdr:colOff>95250</xdr:colOff>
      <xdr:row>83</xdr:row>
      <xdr:rowOff>76905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87082</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974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85372</xdr:rowOff>
    </xdr:from>
    <xdr:to>
      <xdr:col>68</xdr:col>
      <xdr:colOff>203200</xdr:colOff>
      <xdr:row>85</xdr:row>
      <xdr:rowOff>15522</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25699</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2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85372</xdr:rowOff>
    </xdr:from>
    <xdr:to>
      <xdr:col>64</xdr:col>
      <xdr:colOff>152400</xdr:colOff>
      <xdr:row>85</xdr:row>
      <xdr:rowOff>15522</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25699</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2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について、全国平均、県内平均を大きく上回っている要因として、市町村合併により旧村に振興室（支所）を設置している点、保育園・小学校を各地域に配置している点が挙げられる。また、類似団体で比較してみても平均値より少し上回っており、今後も職務、職責、成果等により事業の整理または施設の集約化を進め、適正な人員配置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154146</xdr:rowOff>
    </xdr:from>
    <xdr:to>
      <xdr:col>81</xdr:col>
      <xdr:colOff>44450</xdr:colOff>
      <xdr:row>65</xdr:row>
      <xdr:rowOff>167735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98246"/>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139812</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28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167735</xdr:rowOff>
    </xdr:from>
    <xdr:to>
      <xdr:col>81</xdr:col>
      <xdr:colOff>133350</xdr:colOff>
      <xdr:row>65</xdr:row>
      <xdr:rowOff>167735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1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69073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4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154146</xdr:rowOff>
    </xdr:from>
    <xdr:to>
      <xdr:col>81</xdr:col>
      <xdr:colOff>133350</xdr:colOff>
      <xdr:row>58</xdr:row>
      <xdr:rowOff>154146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9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16828</xdr:rowOff>
    </xdr:from>
    <xdr:to>
      <xdr:col>81</xdr:col>
      <xdr:colOff>44450</xdr:colOff>
      <xdr:row>61</xdr:row>
      <xdr:rowOff>56642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475278"/>
          <a:ext cx="838200" cy="3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112983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228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96456</xdr:rowOff>
    </xdr:from>
    <xdr:to>
      <xdr:col>81</xdr:col>
      <xdr:colOff>95250</xdr:colOff>
      <xdr:row>61</xdr:row>
      <xdr:rowOff>26606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16828</xdr:rowOff>
    </xdr:from>
    <xdr:to>
      <xdr:col>77</xdr:col>
      <xdr:colOff>44450</xdr:colOff>
      <xdr:row>61</xdr:row>
      <xdr:rowOff>32512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475278"/>
          <a:ext cx="8890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84995</xdr:rowOff>
    </xdr:from>
    <xdr:to>
      <xdr:col>77</xdr:col>
      <xdr:colOff>95250</xdr:colOff>
      <xdr:row>61</xdr:row>
      <xdr:rowOff>15145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25322</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14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20447</xdr:rowOff>
    </xdr:from>
    <xdr:to>
      <xdr:col>72</xdr:col>
      <xdr:colOff>203200</xdr:colOff>
      <xdr:row>61</xdr:row>
      <xdr:rowOff>32512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47889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63278</xdr:rowOff>
    </xdr:from>
    <xdr:to>
      <xdr:col>73</xdr:col>
      <xdr:colOff>44450</xdr:colOff>
      <xdr:row>60</xdr:row>
      <xdr:rowOff>164878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5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3605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11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164750</xdr:rowOff>
    </xdr:from>
    <xdr:to>
      <xdr:col>68</xdr:col>
      <xdr:colOff>152400</xdr:colOff>
      <xdr:row>61</xdr:row>
      <xdr:rowOff>20447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451750"/>
          <a:ext cx="889000" cy="2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56642</xdr:rowOff>
    </xdr:from>
    <xdr:to>
      <xdr:col>68</xdr:col>
      <xdr:colOff>203200</xdr:colOff>
      <xdr:row>60</xdr:row>
      <xdr:rowOff>158242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168419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48196</xdr:rowOff>
    </xdr:from>
    <xdr:to>
      <xdr:col>64</xdr:col>
      <xdr:colOff>152400</xdr:colOff>
      <xdr:row>60</xdr:row>
      <xdr:rowOff>149796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159973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10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5842</xdr:rowOff>
    </xdr:from>
    <xdr:to>
      <xdr:col>81</xdr:col>
      <xdr:colOff>95250</xdr:colOff>
      <xdr:row>61</xdr:row>
      <xdr:rowOff>107442</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149369</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436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137478</xdr:rowOff>
    </xdr:from>
    <xdr:to>
      <xdr:col>77</xdr:col>
      <xdr:colOff>95250</xdr:colOff>
      <xdr:row>61</xdr:row>
      <xdr:rowOff>67628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4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52405</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510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153162</xdr:rowOff>
    </xdr:from>
    <xdr:to>
      <xdr:col>73</xdr:col>
      <xdr:colOff>44450</xdr:colOff>
      <xdr:row>61</xdr:row>
      <xdr:rowOff>83312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68089</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141097</xdr:rowOff>
    </xdr:from>
    <xdr:to>
      <xdr:col>68</xdr:col>
      <xdr:colOff>203200</xdr:colOff>
      <xdr:row>61</xdr:row>
      <xdr:rowOff>71247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4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56024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514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113950</xdr:rowOff>
    </xdr:from>
    <xdr:to>
      <xdr:col>64</xdr:col>
      <xdr:colOff>152400</xdr:colOff>
      <xdr:row>61</xdr:row>
      <xdr:rowOff>44100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40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28877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48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について、繰上償還を行ってきたことにより、長野県平均、全国平均を下回る状況にある。近年は上昇傾向にあるため、今後の借り入れについて、中・長期的な償還計画により、実質公債費比率の急激な上昇を抑え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67056</xdr:rowOff>
    </xdr:from>
    <xdr:to>
      <xdr:col>81</xdr:col>
      <xdr:colOff>44450</xdr:colOff>
      <xdr:row>43</xdr:row>
      <xdr:rowOff>133858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410706"/>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105935</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47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133858</xdr:rowOff>
    </xdr:from>
    <xdr:to>
      <xdr:col>81</xdr:col>
      <xdr:colOff>133350</xdr:colOff>
      <xdr:row>43</xdr:row>
      <xdr:rowOff>133858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0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153433</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1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67056</xdr:rowOff>
    </xdr:from>
    <xdr:to>
      <xdr:col>81</xdr:col>
      <xdr:colOff>133350</xdr:colOff>
      <xdr:row>37</xdr:row>
      <xdr:rowOff>67056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41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95758</xdr:rowOff>
    </xdr:from>
    <xdr:to>
      <xdr:col>81</xdr:col>
      <xdr:colOff>44450</xdr:colOff>
      <xdr:row>39</xdr:row>
      <xdr:rowOff>134366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678230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40911</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707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61976</xdr:rowOff>
    </xdr:from>
    <xdr:to>
      <xdr:col>77</xdr:col>
      <xdr:colOff>44450</xdr:colOff>
      <xdr:row>39</xdr:row>
      <xdr:rowOff>95758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674852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64008</xdr:rowOff>
    </xdr:from>
    <xdr:to>
      <xdr:col>77</xdr:col>
      <xdr:colOff>95250</xdr:colOff>
      <xdr:row>41</xdr:row>
      <xdr:rowOff>165608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150385</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17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52324</xdr:rowOff>
    </xdr:from>
    <xdr:to>
      <xdr:col>72</xdr:col>
      <xdr:colOff>203200</xdr:colOff>
      <xdr:row>39</xdr:row>
      <xdr:rowOff>61976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401800" y="673887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52324</xdr:rowOff>
    </xdr:from>
    <xdr:to>
      <xdr:col>68</xdr:col>
      <xdr:colOff>152400</xdr:colOff>
      <xdr:row>39</xdr:row>
      <xdr:rowOff>52324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3512800" y="67388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121429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83566</xdr:rowOff>
    </xdr:from>
    <xdr:to>
      <xdr:col>81</xdr:col>
      <xdr:colOff>95250</xdr:colOff>
      <xdr:row>40</xdr:row>
      <xdr:rowOff>13716</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100093</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61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44958</xdr:rowOff>
    </xdr:from>
    <xdr:to>
      <xdr:col>77</xdr:col>
      <xdr:colOff>95250</xdr:colOff>
      <xdr:row>39</xdr:row>
      <xdr:rowOff>146558</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7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156735</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500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11176</xdr:rowOff>
    </xdr:from>
    <xdr:to>
      <xdr:col>73</xdr:col>
      <xdr:colOff>44450</xdr:colOff>
      <xdr:row>39</xdr:row>
      <xdr:rowOff>112776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669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122953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46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1524</xdr:rowOff>
    </xdr:from>
    <xdr:to>
      <xdr:col>68</xdr:col>
      <xdr:colOff>203200</xdr:colOff>
      <xdr:row>39</xdr:row>
      <xdr:rowOff>103124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668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113301</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45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1524</xdr:rowOff>
    </xdr:from>
    <xdr:to>
      <xdr:col>64</xdr:col>
      <xdr:colOff>152400</xdr:colOff>
      <xdr:row>39</xdr:row>
      <xdr:rowOff>103124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668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113301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45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について、繰上償還を行ってきたことにより、ここ数年は０が続いている状況である。今後の借り入れについても、中・長期的な償還計画により、実質公債費比率の急激な上昇を抑え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61504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33581</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0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61504</xdr:rowOff>
    </xdr:from>
    <xdr:to>
      <xdr:col>81</xdr:col>
      <xdr:colOff>133350</xdr:colOff>
      <xdr:row>22</xdr:row>
      <xdr:rowOff>61504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83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長野県阿智村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5,989
5,812
214.43
6,592,453
6,181,794
258,849
3,737,100
2,582,172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人件費に係る経常収支比率は、昨年度より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た。全国平均・長野県平均よりも大きな数値であり、公営企業会計等の人件費に充てる繰出金といった人件費に準ずる費用を合計した場合は、さらに数値は大きくなると考えられる。市町村合併による施設の配置も要因として考えられるため、全体的な視点で検討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42</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3556</xdr:rowOff>
    </xdr:from>
    <xdr:to>
      <xdr:col>24</xdr:col>
      <xdr:colOff>114300</xdr:colOff>
      <xdr:row>42</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92710</xdr:rowOff>
    </xdr:from>
    <xdr:to>
      <xdr:col>24</xdr:col>
      <xdr:colOff>25400</xdr:colOff>
      <xdr:row>37</xdr:row>
      <xdr:rowOff>120142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3636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26433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88138</xdr:rowOff>
    </xdr:from>
    <xdr:to>
      <xdr:col>19</xdr:col>
      <xdr:colOff>187325</xdr:colOff>
      <xdr:row>37</xdr:row>
      <xdr:rowOff>92710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317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88138</xdr:rowOff>
    </xdr:from>
    <xdr:to>
      <xdr:col>15</xdr:col>
      <xdr:colOff>98425</xdr:colOff>
      <xdr:row>37</xdr:row>
      <xdr:rowOff>124714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317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165862</xdr:rowOff>
    </xdr:from>
    <xdr:to>
      <xdr:col>11</xdr:col>
      <xdr:colOff>9525</xdr:colOff>
      <xdr:row>37</xdr:row>
      <xdr:rowOff>124714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66612"/>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60198</xdr:rowOff>
    </xdr:from>
    <xdr:to>
      <xdr:col>11</xdr:col>
      <xdr:colOff>60325</xdr:colOff>
      <xdr:row>37</xdr:row>
      <xdr:rowOff>161798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525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69342</xdr:rowOff>
    </xdr:from>
    <xdr:to>
      <xdr:col>24</xdr:col>
      <xdr:colOff>76200</xdr:colOff>
      <xdr:row>37</xdr:row>
      <xdr:rowOff>170942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41419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41910</xdr:rowOff>
    </xdr:from>
    <xdr:to>
      <xdr:col>20</xdr:col>
      <xdr:colOff>38100</xdr:colOff>
      <xdr:row>37</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37338</xdr:rowOff>
    </xdr:from>
    <xdr:to>
      <xdr:col>15</xdr:col>
      <xdr:colOff>149225</xdr:colOff>
      <xdr:row>37</xdr:row>
      <xdr:rowOff>138938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73914</xdr:rowOff>
    </xdr:from>
    <xdr:to>
      <xdr:col>11</xdr:col>
      <xdr:colOff>60325</xdr:colOff>
      <xdr:row>38</xdr:row>
      <xdr:rowOff>4064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160291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115062</xdr:rowOff>
    </xdr:from>
    <xdr:to>
      <xdr:col>6</xdr:col>
      <xdr:colOff>171450</xdr:colOff>
      <xdr:row>36</xdr:row>
      <xdr:rowOff>45212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55389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県平均や類似団体平均とほぼ同じ数値となっている。今後、交付税等の依存財源が減少していくと考えられるため、事業の見直しや施設の集約化等により、経常経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123190</xdr:rowOff>
    </xdr:from>
    <xdr:to>
      <xdr:col>82</xdr:col>
      <xdr:colOff>107950</xdr:colOff>
      <xdr:row>22</xdr:row>
      <xdr:rowOff>12700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520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38117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123190</xdr:rowOff>
    </xdr:from>
    <xdr:to>
      <xdr:col>82</xdr:col>
      <xdr:colOff>196850</xdr:colOff>
      <xdr:row>13</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119380</xdr:rowOff>
    </xdr:from>
    <xdr:to>
      <xdr:col>82</xdr:col>
      <xdr:colOff>107950</xdr:colOff>
      <xdr:row>16</xdr:row>
      <xdr:rowOff>142240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625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168910</xdr:rowOff>
    </xdr:from>
    <xdr:to>
      <xdr:col>78</xdr:col>
      <xdr:colOff>69850</xdr:colOff>
      <xdr:row>16</xdr:row>
      <xdr:rowOff>119380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406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6367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168910</xdr:rowOff>
    </xdr:from>
    <xdr:to>
      <xdr:col>73</xdr:col>
      <xdr:colOff>180975</xdr:colOff>
      <xdr:row>16</xdr:row>
      <xdr:rowOff>73660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7406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109237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73660</xdr:rowOff>
    </xdr:from>
    <xdr:to>
      <xdr:col>69</xdr:col>
      <xdr:colOff>92075</xdr:colOff>
      <xdr:row>18</xdr:row>
      <xdr:rowOff>111760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81686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132097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107967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68580</xdr:rowOff>
    </xdr:from>
    <xdr:to>
      <xdr:col>78</xdr:col>
      <xdr:colOff>120650</xdr:colOff>
      <xdr:row>16</xdr:row>
      <xdr:rowOff>170180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8907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58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118110</xdr:rowOff>
    </xdr:from>
    <xdr:to>
      <xdr:col>74</xdr:col>
      <xdr:colOff>31750</xdr:colOff>
      <xdr:row>16</xdr:row>
      <xdr:rowOff>48260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58437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22860</xdr:rowOff>
    </xdr:from>
    <xdr:to>
      <xdr:col>69</xdr:col>
      <xdr:colOff>142875</xdr:colOff>
      <xdr:row>16</xdr:row>
      <xdr:rowOff>124460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60960</xdr:rowOff>
    </xdr:from>
    <xdr:to>
      <xdr:col>65</xdr:col>
      <xdr:colOff>53975</xdr:colOff>
      <xdr:row>18</xdr:row>
      <xdr:rowOff>162560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147337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23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扶助費に係る経常収支比率は、全国平均や県平均を大きく下回っている状況にある。今後も資格審査等の適正化を行い財政を圧迫しないよう努める。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281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69850</xdr:rowOff>
    </xdr:from>
    <xdr:to>
      <xdr:col>24</xdr:col>
      <xdr:colOff>25400</xdr:colOff>
      <xdr:row>56</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6710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56</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728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146050</xdr:rowOff>
    </xdr:from>
    <xdr:to>
      <xdr:col>15</xdr:col>
      <xdr:colOff>98425</xdr:colOff>
      <xdr:row>56</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747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766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35577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95250</xdr:rowOff>
    </xdr:from>
    <xdr:to>
      <xdr:col>15</xdr:col>
      <xdr:colOff>149225</xdr:colOff>
      <xdr:row>57</xdr:row>
      <xdr:rowOff>25400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35577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0</xdr:rowOff>
    </xdr:from>
    <xdr:to>
      <xdr:col>6</xdr:col>
      <xdr:colOff>171450</xdr:colOff>
      <xdr:row>57</xdr:row>
      <xdr:rowOff>101600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その他の経常収支比率は、令和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年度から急激に減少しているが、これは下水道事業会計が公営企業会計に移行したことにより、支出の項目が繰出金から補助費になったことが要因となっている。</a:t>
          </a:r>
        </a:p>
        <a:p>
          <a:r>
            <a:rPr kumimoji="1" lang="ja-JP" altLang="en-US" sz="1300">
              <a:latin typeface="ＭＳ Ｐゴシック" panose="020B0600070205080204" pitchFamily="50" charset="-128"/>
              <a:ea typeface="ＭＳ Ｐゴシック" panose="020B0600070205080204" pitchFamily="50" charset="-128"/>
            </a:rPr>
            <a:t>数値は全体的に低い数値となっているが、今後も経費の抑制に努める。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102507</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8938985"/>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167822</xdr:rowOff>
    </xdr:from>
    <xdr:to>
      <xdr:col>82</xdr:col>
      <xdr:colOff>107950</xdr:colOff>
      <xdr:row>54</xdr:row>
      <xdr:rowOff>39915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671800" y="9254672"/>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42834</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64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167822</xdr:rowOff>
    </xdr:from>
    <xdr:to>
      <xdr:col>78</xdr:col>
      <xdr:colOff>69850</xdr:colOff>
      <xdr:row>57</xdr:row>
      <xdr:rowOff>37193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4782800" y="9254672"/>
          <a:ext cx="889000" cy="55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37193</xdr:rowOff>
    </xdr:from>
    <xdr:to>
      <xdr:col>73</xdr:col>
      <xdr:colOff>180975</xdr:colOff>
      <xdr:row>57</xdr:row>
      <xdr:rowOff>124278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893800" y="98098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124278</xdr:rowOff>
    </xdr:from>
    <xdr:to>
      <xdr:col>69</xdr:col>
      <xdr:colOff>92075</xdr:colOff>
      <xdr:row>58</xdr:row>
      <xdr:rowOff>137885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004800" y="9896928"/>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160565</xdr:rowOff>
    </xdr:from>
    <xdr:to>
      <xdr:col>82</xdr:col>
      <xdr:colOff>158750</xdr:colOff>
      <xdr:row>54</xdr:row>
      <xdr:rowOff>90715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5642</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117022</xdr:rowOff>
    </xdr:from>
    <xdr:to>
      <xdr:col>78</xdr:col>
      <xdr:colOff>120650</xdr:colOff>
      <xdr:row>54</xdr:row>
      <xdr:rowOff>47172</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57349</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157843</xdr:rowOff>
    </xdr:from>
    <xdr:to>
      <xdr:col>74</xdr:col>
      <xdr:colOff>31750</xdr:colOff>
      <xdr:row>57</xdr:row>
      <xdr:rowOff>87993</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72770</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73478</xdr:rowOff>
    </xdr:from>
    <xdr:to>
      <xdr:col>69</xdr:col>
      <xdr:colOff>142875</xdr:colOff>
      <xdr:row>58</xdr:row>
      <xdr:rowOff>3628</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159855</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87085</xdr:rowOff>
    </xdr:from>
    <xdr:to>
      <xdr:col>65</xdr:col>
      <xdr:colOff>53975</xdr:colOff>
      <xdr:row>59</xdr:row>
      <xdr:rowOff>17235</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2012</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補助費等に係る経常収支比率は、昨年度に比べ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ポイント上昇し、類似団体と比べても大きな数値となっている。これは、令和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年度から下水道事業会計が公営企業会計に移行したことにより、繰出金として支出していた費用を補助費としての支出となったことが主な要因となっている。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今後は、補助金の効果を検証し、見極めていく。</a:t>
          </a: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94996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5571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17272</xdr:rowOff>
    </xdr:from>
    <xdr:to>
      <xdr:col>82</xdr:col>
      <xdr:colOff>107950</xdr:colOff>
      <xdr:row>38</xdr:row>
      <xdr:rowOff>30988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53237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90441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262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81280</xdr:rowOff>
    </xdr:from>
    <xdr:to>
      <xdr:col>78</xdr:col>
      <xdr:colOff>69850</xdr:colOff>
      <xdr:row>38</xdr:row>
      <xdr:rowOff>17272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6253480"/>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81280</xdr:rowOff>
    </xdr:from>
    <xdr:to>
      <xdr:col>73</xdr:col>
      <xdr:colOff>180975</xdr:colOff>
      <xdr:row>37</xdr:row>
      <xdr:rowOff>5842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893800" y="625348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149352</xdr:rowOff>
    </xdr:from>
    <xdr:to>
      <xdr:col>74</xdr:col>
      <xdr:colOff>31750</xdr:colOff>
      <xdr:row>37</xdr:row>
      <xdr:rowOff>79502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64279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94996</xdr:rowOff>
    </xdr:from>
    <xdr:to>
      <xdr:col>69</xdr:col>
      <xdr:colOff>92075</xdr:colOff>
      <xdr:row>37</xdr:row>
      <xdr:rowOff>5842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004800" y="626719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151638</xdr:rowOff>
    </xdr:from>
    <xdr:to>
      <xdr:col>82</xdr:col>
      <xdr:colOff>158750</xdr:colOff>
      <xdr:row>38</xdr:row>
      <xdr:rowOff>81788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123715</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137922</xdr:rowOff>
    </xdr:from>
    <xdr:to>
      <xdr:col>78</xdr:col>
      <xdr:colOff>120650</xdr:colOff>
      <xdr:row>38</xdr:row>
      <xdr:rowOff>68072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52849</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30480</xdr:rowOff>
    </xdr:from>
    <xdr:to>
      <xdr:col>74</xdr:col>
      <xdr:colOff>31750</xdr:colOff>
      <xdr:row>36</xdr:row>
      <xdr:rowOff>132080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126492</xdr:rowOff>
    </xdr:from>
    <xdr:to>
      <xdr:col>69</xdr:col>
      <xdr:colOff>142875</xdr:colOff>
      <xdr:row>37</xdr:row>
      <xdr:rowOff>56642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公債費に係る経常収支比率は、過年度に繰上償還を行ったことあったため、平均を下回ってきていたが、近年では上昇傾向となっている。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中・長期的な償還計画により財政を圧迫しないように努めるとともに、任意の繰上償還の実施等により数値の適正化に努める。</a:t>
          </a: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85089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17120"/>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57166</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85089</xdr:rowOff>
    </xdr:from>
    <xdr:to>
      <xdr:col>24</xdr:col>
      <xdr:colOff>114300</xdr:colOff>
      <xdr:row>80</xdr:row>
      <xdr:rowOff>85089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66040</xdr:rowOff>
    </xdr:from>
    <xdr:to>
      <xdr:col>24</xdr:col>
      <xdr:colOff>25400</xdr:colOff>
      <xdr:row>75</xdr:row>
      <xdr:rowOff>107950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292479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170197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28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43180</xdr:rowOff>
    </xdr:from>
    <xdr:to>
      <xdr:col>19</xdr:col>
      <xdr:colOff>187325</xdr:colOff>
      <xdr:row>75</xdr:row>
      <xdr:rowOff>66040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29019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128288</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15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43180</xdr:rowOff>
    </xdr:from>
    <xdr:to>
      <xdr:col>15</xdr:col>
      <xdr:colOff>98425</xdr:colOff>
      <xdr:row>75</xdr:row>
      <xdr:rowOff>58420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29019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3811</xdr:rowOff>
    </xdr:from>
    <xdr:to>
      <xdr:col>15</xdr:col>
      <xdr:colOff>149225</xdr:colOff>
      <xdr:row>76</xdr:row>
      <xdr:rowOff>105411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90188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1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58420</xdr:rowOff>
    </xdr:from>
    <xdr:to>
      <xdr:col>11</xdr:col>
      <xdr:colOff>9525</xdr:colOff>
      <xdr:row>75</xdr:row>
      <xdr:rowOff>81280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29171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128288</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143527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57150</xdr:rowOff>
    </xdr:from>
    <xdr:to>
      <xdr:col>24</xdr:col>
      <xdr:colOff>76200</xdr:colOff>
      <xdr:row>75</xdr:row>
      <xdr:rowOff>158750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73677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15240</xdr:rowOff>
    </xdr:from>
    <xdr:to>
      <xdr:col>20</xdr:col>
      <xdr:colOff>38100</xdr:colOff>
      <xdr:row>75</xdr:row>
      <xdr:rowOff>116840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127017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64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163830</xdr:rowOff>
    </xdr:from>
    <xdr:to>
      <xdr:col>15</xdr:col>
      <xdr:colOff>149225</xdr:colOff>
      <xdr:row>75</xdr:row>
      <xdr:rowOff>93980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104157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6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7620</xdr:rowOff>
    </xdr:from>
    <xdr:to>
      <xdr:col>11</xdr:col>
      <xdr:colOff>60325</xdr:colOff>
      <xdr:row>75</xdr:row>
      <xdr:rowOff>109220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119397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30480</xdr:rowOff>
    </xdr:from>
    <xdr:to>
      <xdr:col>6</xdr:col>
      <xdr:colOff>171450</xdr:colOff>
      <xdr:row>75</xdr:row>
      <xdr:rowOff>132080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142257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については、全国平均、県平均及び類似団体平均よりも低い数値であるが、近年上昇傾向となっている。人件費が増えてきているため、事業の整理や施設の集約化等を進め、経常経費の削減に努めていく。</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124714</xdr:rowOff>
    </xdr:from>
    <xdr:to>
      <xdr:col>82</xdr:col>
      <xdr:colOff>107950</xdr:colOff>
      <xdr:row>79</xdr:row>
      <xdr:rowOff>106426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9114"/>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39641</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1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124714</xdr:rowOff>
    </xdr:from>
    <xdr:to>
      <xdr:col>82</xdr:col>
      <xdr:colOff>196850</xdr:colOff>
      <xdr:row>72</xdr:row>
      <xdr:rowOff>124714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81280</xdr:rowOff>
    </xdr:from>
    <xdr:to>
      <xdr:col>82</xdr:col>
      <xdr:colOff>107950</xdr:colOff>
      <xdr:row>74</xdr:row>
      <xdr:rowOff>110998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768580"/>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84853</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772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21844</xdr:rowOff>
    </xdr:from>
    <xdr:to>
      <xdr:col>78</xdr:col>
      <xdr:colOff>69850</xdr:colOff>
      <xdr:row>74</xdr:row>
      <xdr:rowOff>81280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7091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162577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84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21844</xdr:rowOff>
    </xdr:from>
    <xdr:to>
      <xdr:col>73</xdr:col>
      <xdr:colOff>180975</xdr:colOff>
      <xdr:row>74</xdr:row>
      <xdr:rowOff>131572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70914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16764</xdr:rowOff>
    </xdr:from>
    <xdr:to>
      <xdr:col>74</xdr:col>
      <xdr:colOff>31750</xdr:colOff>
      <xdr:row>74</xdr:row>
      <xdr:rowOff>118364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27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103141</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790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99568</xdr:rowOff>
    </xdr:from>
    <xdr:to>
      <xdr:col>69</xdr:col>
      <xdr:colOff>92075</xdr:colOff>
      <xdr:row>74</xdr:row>
      <xdr:rowOff>131572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27868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103632</xdr:rowOff>
    </xdr:from>
    <xdr:to>
      <xdr:col>69</xdr:col>
      <xdr:colOff>142875</xdr:colOff>
      <xdr:row>75</xdr:row>
      <xdr:rowOff>33782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279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18559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87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126492</xdr:rowOff>
    </xdr:from>
    <xdr:to>
      <xdr:col>65</xdr:col>
      <xdr:colOff>53975</xdr:colOff>
      <xdr:row>75</xdr:row>
      <xdr:rowOff>56642</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28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41419</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9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60198</xdr:rowOff>
    </xdr:from>
    <xdr:to>
      <xdr:col>82</xdr:col>
      <xdr:colOff>158750</xdr:colOff>
      <xdr:row>74</xdr:row>
      <xdr:rowOff>161798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74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76725</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59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30480</xdr:rowOff>
    </xdr:from>
    <xdr:to>
      <xdr:col>78</xdr:col>
      <xdr:colOff>120650</xdr:colOff>
      <xdr:row>74</xdr:row>
      <xdr:rowOff>132080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142257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48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142494</xdr:rowOff>
    </xdr:from>
    <xdr:to>
      <xdr:col>74</xdr:col>
      <xdr:colOff>31750</xdr:colOff>
      <xdr:row>74</xdr:row>
      <xdr:rowOff>72644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65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82821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42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80772</xdr:rowOff>
    </xdr:from>
    <xdr:to>
      <xdr:col>69</xdr:col>
      <xdr:colOff>142875</xdr:colOff>
      <xdr:row>75</xdr:row>
      <xdr:rowOff>10922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7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21099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53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48768</xdr:rowOff>
    </xdr:from>
    <xdr:to>
      <xdr:col>65</xdr:col>
      <xdr:colOff>53975</xdr:colOff>
      <xdr:row>74</xdr:row>
      <xdr:rowOff>150368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7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160545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50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長野県阿智村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62001</xdr:rowOff>
    </xdr:from>
    <xdr:to>
      <xdr:col>29</xdr:col>
      <xdr:colOff>127000</xdr:colOff>
      <xdr:row>20</xdr:row>
      <xdr:rowOff>89845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67026"/>
          <a:ext cx="0" cy="1399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61922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89845</xdr:rowOff>
    </xdr:from>
    <xdr:to>
      <xdr:col>30</xdr:col>
      <xdr:colOff>25400</xdr:colOff>
      <xdr:row>20</xdr:row>
      <xdr:rowOff>89845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66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148378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62001</xdr:rowOff>
    </xdr:from>
    <xdr:to>
      <xdr:col>30</xdr:col>
      <xdr:colOff>25400</xdr:colOff>
      <xdr:row>12</xdr:row>
      <xdr:rowOff>62001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67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97907</xdr:rowOff>
    </xdr:from>
    <xdr:to>
      <xdr:col>29</xdr:col>
      <xdr:colOff>127000</xdr:colOff>
      <xdr:row>16</xdr:row>
      <xdr:rowOff>32870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17282"/>
          <a:ext cx="647700" cy="106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49092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11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77015</xdr:rowOff>
    </xdr:from>
    <xdr:to>
      <xdr:col>29</xdr:col>
      <xdr:colOff>177800</xdr:colOff>
      <xdr:row>18</xdr:row>
      <xdr:rowOff>7165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39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32870</xdr:rowOff>
    </xdr:from>
    <xdr:to>
      <xdr:col>26</xdr:col>
      <xdr:colOff>50800</xdr:colOff>
      <xdr:row>16</xdr:row>
      <xdr:rowOff>43249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23695"/>
          <a:ext cx="698500" cy="10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119009</xdr:rowOff>
    </xdr:from>
    <xdr:to>
      <xdr:col>26</xdr:col>
      <xdr:colOff>101600</xdr:colOff>
      <xdr:row>18</xdr:row>
      <xdr:rowOff>49159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81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33936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67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43249</xdr:rowOff>
    </xdr:from>
    <xdr:to>
      <xdr:col>22</xdr:col>
      <xdr:colOff>114300</xdr:colOff>
      <xdr:row>16</xdr:row>
      <xdr:rowOff>150462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34074"/>
          <a:ext cx="698500" cy="107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163990</xdr:rowOff>
    </xdr:from>
    <xdr:to>
      <xdr:col>22</xdr:col>
      <xdr:colOff>165100</xdr:colOff>
      <xdr:row>18</xdr:row>
      <xdr:rowOff>94140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26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78917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21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150462</xdr:rowOff>
    </xdr:from>
    <xdr:to>
      <xdr:col>18</xdr:col>
      <xdr:colOff>177800</xdr:colOff>
      <xdr:row>17</xdr:row>
      <xdr:rowOff>34547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41287"/>
          <a:ext cx="698500" cy="55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23889</xdr:rowOff>
    </xdr:from>
    <xdr:to>
      <xdr:col>19</xdr:col>
      <xdr:colOff>38100</xdr:colOff>
      <xdr:row>18</xdr:row>
      <xdr:rowOff>125488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5761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110266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51351</xdr:rowOff>
    </xdr:from>
    <xdr:to>
      <xdr:col>15</xdr:col>
      <xdr:colOff>101600</xdr:colOff>
      <xdr:row>18</xdr:row>
      <xdr:rowOff>152951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85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137728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7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47107</xdr:rowOff>
    </xdr:from>
    <xdr:to>
      <xdr:col>29</xdr:col>
      <xdr:colOff>177800</xdr:colOff>
      <xdr:row>15</xdr:row>
      <xdr:rowOff>148707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66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63634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1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153520</xdr:rowOff>
    </xdr:from>
    <xdr:to>
      <xdr:col>26</xdr:col>
      <xdr:colOff>101600</xdr:colOff>
      <xdr:row>16</xdr:row>
      <xdr:rowOff>83670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72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93847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41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163899</xdr:rowOff>
    </xdr:from>
    <xdr:to>
      <xdr:col>22</xdr:col>
      <xdr:colOff>165100</xdr:colOff>
      <xdr:row>16</xdr:row>
      <xdr:rowOff>94049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83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104226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52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99662</xdr:rowOff>
    </xdr:from>
    <xdr:to>
      <xdr:col>19</xdr:col>
      <xdr:colOff>38100</xdr:colOff>
      <xdr:row>17</xdr:row>
      <xdr:rowOff>29812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90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39989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59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155197</xdr:rowOff>
    </xdr:from>
    <xdr:to>
      <xdr:col>15</xdr:col>
      <xdr:colOff>101600</xdr:colOff>
      <xdr:row>17</xdr:row>
      <xdr:rowOff>85347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46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95524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1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331109</xdr:rowOff>
    </xdr:from>
    <xdr:to>
      <xdr:col>29</xdr:col>
      <xdr:colOff>127000</xdr:colOff>
      <xdr:row>38</xdr:row>
      <xdr:rowOff>19710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55659"/>
          <a:ext cx="0" cy="123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334687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5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19710</xdr:rowOff>
    </xdr:from>
    <xdr:to>
      <xdr:col>30</xdr:col>
      <xdr:colOff>25400</xdr:colOff>
      <xdr:row>38</xdr:row>
      <xdr:rowOff>19710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87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74586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9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331109</xdr:rowOff>
    </xdr:from>
    <xdr:to>
      <xdr:col>30</xdr:col>
      <xdr:colOff>25400</xdr:colOff>
      <xdr:row>33</xdr:row>
      <xdr:rowOff>331109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55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113055</xdr:rowOff>
    </xdr:from>
    <xdr:to>
      <xdr:col>29</xdr:col>
      <xdr:colOff>127000</xdr:colOff>
      <xdr:row>37</xdr:row>
      <xdr:rowOff>8944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066305"/>
          <a:ext cx="647700" cy="67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77602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7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232525</xdr:rowOff>
    </xdr:from>
    <xdr:to>
      <xdr:col>29</xdr:col>
      <xdr:colOff>177800</xdr:colOff>
      <xdr:row>35</xdr:row>
      <xdr:rowOff>334125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2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6390</xdr:rowOff>
    </xdr:from>
    <xdr:to>
      <xdr:col>26</xdr:col>
      <xdr:colOff>50800</xdr:colOff>
      <xdr:row>37</xdr:row>
      <xdr:rowOff>8944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7131090"/>
          <a:ext cx="698500" cy="2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234033</xdr:rowOff>
    </xdr:from>
    <xdr:to>
      <xdr:col>26</xdr:col>
      <xdr:colOff>101600</xdr:colOff>
      <xdr:row>35</xdr:row>
      <xdr:rowOff>335633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4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2910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13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6390</xdr:rowOff>
    </xdr:from>
    <xdr:to>
      <xdr:col>22</xdr:col>
      <xdr:colOff>114300</xdr:colOff>
      <xdr:row>37</xdr:row>
      <xdr:rowOff>43424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131090"/>
          <a:ext cx="698500" cy="37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263423</xdr:rowOff>
    </xdr:from>
    <xdr:to>
      <xdr:col>22</xdr:col>
      <xdr:colOff>165100</xdr:colOff>
      <xdr:row>36</xdr:row>
      <xdr:rowOff>22123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3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32300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4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43424</xdr:rowOff>
    </xdr:from>
    <xdr:to>
      <xdr:col>18</xdr:col>
      <xdr:colOff>177800</xdr:colOff>
      <xdr:row>37</xdr:row>
      <xdr:rowOff>78667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168124"/>
          <a:ext cx="698500" cy="35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282374</xdr:rowOff>
    </xdr:from>
    <xdr:to>
      <xdr:col>19</xdr:col>
      <xdr:colOff>38100</xdr:colOff>
      <xdr:row>36</xdr:row>
      <xdr:rowOff>41074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92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51251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6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299108</xdr:rowOff>
    </xdr:from>
    <xdr:to>
      <xdr:col>15</xdr:col>
      <xdr:colOff>101600</xdr:colOff>
      <xdr:row>36</xdr:row>
      <xdr:rowOff>57808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09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67985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7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62255</xdr:rowOff>
    </xdr:from>
    <xdr:to>
      <xdr:col>29</xdr:col>
      <xdr:colOff>177800</xdr:colOff>
      <xdr:row>36</xdr:row>
      <xdr:rowOff>163855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015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34332</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8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129594</xdr:rowOff>
    </xdr:from>
    <xdr:to>
      <xdr:col>26</xdr:col>
      <xdr:colOff>101600</xdr:colOff>
      <xdr:row>37</xdr:row>
      <xdr:rowOff>59744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082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44521</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16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127040</xdr:rowOff>
    </xdr:from>
    <xdr:to>
      <xdr:col>22</xdr:col>
      <xdr:colOff>165100</xdr:colOff>
      <xdr:row>37</xdr:row>
      <xdr:rowOff>57190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80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41967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1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164074</xdr:rowOff>
    </xdr:from>
    <xdr:to>
      <xdr:col>19</xdr:col>
      <xdr:colOff>38100</xdr:colOff>
      <xdr:row>37</xdr:row>
      <xdr:rowOff>94224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117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79001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20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27867</xdr:rowOff>
    </xdr:from>
    <xdr:to>
      <xdr:col>15</xdr:col>
      <xdr:colOff>101600</xdr:colOff>
      <xdr:row>37</xdr:row>
      <xdr:rowOff>129467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152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114244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238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長野県阿智村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5,989
5,812
214.43
6,592,453
6,181,794
258,849
3,737,100
2,582,172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68761</xdr:rowOff>
    </xdr:from>
    <xdr:to>
      <xdr:col>24</xdr:col>
      <xdr:colOff>62865</xdr:colOff>
      <xdr:row>39</xdr:row>
      <xdr:rowOff>54368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12261"/>
          <a:ext cx="1270" cy="152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58195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54368</xdr:rowOff>
    </xdr:from>
    <xdr:to>
      <xdr:col>24</xdr:col>
      <xdr:colOff>152400</xdr:colOff>
      <xdr:row>39</xdr:row>
      <xdr:rowOff>54368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15438</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8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68761</xdr:rowOff>
    </xdr:from>
    <xdr:to>
      <xdr:col>24</xdr:col>
      <xdr:colOff>152400</xdr:colOff>
      <xdr:row>30</xdr:row>
      <xdr:rowOff>68761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1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96220</xdr:rowOff>
    </xdr:from>
    <xdr:to>
      <xdr:col>24</xdr:col>
      <xdr:colOff>63500</xdr:colOff>
      <xdr:row>34</xdr:row>
      <xdr:rowOff>55712</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754070"/>
          <a:ext cx="838200" cy="13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16651</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88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38224</xdr:rowOff>
    </xdr:from>
    <xdr:to>
      <xdr:col>24</xdr:col>
      <xdr:colOff>114300</xdr:colOff>
      <xdr:row>36</xdr:row>
      <xdr:rowOff>139824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1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55712</xdr:rowOff>
    </xdr:from>
    <xdr:to>
      <xdr:col>19</xdr:col>
      <xdr:colOff>177800</xdr:colOff>
      <xdr:row>34</xdr:row>
      <xdr:rowOff>63979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885012"/>
          <a:ext cx="889000" cy="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78997</xdr:rowOff>
    </xdr:from>
    <xdr:to>
      <xdr:col>20</xdr:col>
      <xdr:colOff>38100</xdr:colOff>
      <xdr:row>37</xdr:row>
      <xdr:rowOff>9147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274</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343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63979</xdr:rowOff>
    </xdr:from>
    <xdr:to>
      <xdr:col>15</xdr:col>
      <xdr:colOff>50800</xdr:colOff>
      <xdr:row>35</xdr:row>
      <xdr:rowOff>14381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893279"/>
          <a:ext cx="889000" cy="12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105378</xdr:rowOff>
    </xdr:from>
    <xdr:to>
      <xdr:col>15</xdr:col>
      <xdr:colOff>101600</xdr:colOff>
      <xdr:row>37</xdr:row>
      <xdr:rowOff>35528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26655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37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14381</xdr:rowOff>
    </xdr:from>
    <xdr:to>
      <xdr:col>10</xdr:col>
      <xdr:colOff>114300</xdr:colOff>
      <xdr:row>37</xdr:row>
      <xdr:rowOff>77503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015131"/>
          <a:ext cx="889000" cy="40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143289</xdr:rowOff>
    </xdr:from>
    <xdr:to>
      <xdr:col>10</xdr:col>
      <xdr:colOff>165100</xdr:colOff>
      <xdr:row>37</xdr:row>
      <xdr:rowOff>73439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64566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40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124306</xdr:rowOff>
    </xdr:from>
    <xdr:to>
      <xdr:col>6</xdr:col>
      <xdr:colOff>38100</xdr:colOff>
      <xdr:row>38</xdr:row>
      <xdr:rowOff>54456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45583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56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45420</xdr:rowOff>
    </xdr:from>
    <xdr:to>
      <xdr:col>24</xdr:col>
      <xdr:colOff>114300</xdr:colOff>
      <xdr:row>33</xdr:row>
      <xdr:rowOff>147020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70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68297</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554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4912</xdr:rowOff>
    </xdr:from>
    <xdr:to>
      <xdr:col>20</xdr:col>
      <xdr:colOff>38100</xdr:colOff>
      <xdr:row>34</xdr:row>
      <xdr:rowOff>106512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83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123039</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609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13179</xdr:rowOff>
    </xdr:from>
    <xdr:to>
      <xdr:col>15</xdr:col>
      <xdr:colOff>101600</xdr:colOff>
      <xdr:row>34</xdr:row>
      <xdr:rowOff>114779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84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131306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617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135031</xdr:rowOff>
    </xdr:from>
    <xdr:to>
      <xdr:col>10</xdr:col>
      <xdr:colOff>165100</xdr:colOff>
      <xdr:row>35</xdr:row>
      <xdr:rowOff>65181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96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81708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739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26703</xdr:rowOff>
    </xdr:from>
    <xdr:to>
      <xdr:col>6</xdr:col>
      <xdr:colOff>38100</xdr:colOff>
      <xdr:row>37</xdr:row>
      <xdr:rowOff>128303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37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144830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145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52857</xdr:rowOff>
    </xdr:from>
    <xdr:to>
      <xdr:col>24</xdr:col>
      <xdr:colOff>62865</xdr:colOff>
      <xdr:row>58</xdr:row>
      <xdr:rowOff>92386</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625357"/>
          <a:ext cx="1270" cy="141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96213</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92386</xdr:rowOff>
    </xdr:from>
    <xdr:to>
      <xdr:col>24</xdr:col>
      <xdr:colOff>152400</xdr:colOff>
      <xdr:row>58</xdr:row>
      <xdr:rowOff>92386</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3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170984</xdr:rowOff>
    </xdr:from>
    <xdr:ext cx="690189"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400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52857</xdr:rowOff>
    </xdr:from>
    <xdr:to>
      <xdr:col>24</xdr:col>
      <xdr:colOff>152400</xdr:colOff>
      <xdr:row>50</xdr:row>
      <xdr:rowOff>52857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62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158979</xdr:rowOff>
    </xdr:from>
    <xdr:to>
      <xdr:col>24</xdr:col>
      <xdr:colOff>63500</xdr:colOff>
      <xdr:row>57</xdr:row>
      <xdr:rowOff>160196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3797300" y="9931629"/>
          <a:ext cx="838200" cy="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102015</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874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123588</xdr:rowOff>
    </xdr:from>
    <xdr:to>
      <xdr:col>24</xdr:col>
      <xdr:colOff>114300</xdr:colOff>
      <xdr:row>58</xdr:row>
      <xdr:rowOff>53738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158979</xdr:rowOff>
    </xdr:from>
    <xdr:to>
      <xdr:col>19</xdr:col>
      <xdr:colOff>177800</xdr:colOff>
      <xdr:row>57</xdr:row>
      <xdr:rowOff>167079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931629"/>
          <a:ext cx="889000" cy="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128687</xdr:rowOff>
    </xdr:from>
    <xdr:to>
      <xdr:col>20</xdr:col>
      <xdr:colOff>38100</xdr:colOff>
      <xdr:row>58</xdr:row>
      <xdr:rowOff>58837</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49964</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994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167079</xdr:rowOff>
    </xdr:from>
    <xdr:to>
      <xdr:col>15</xdr:col>
      <xdr:colOff>50800</xdr:colOff>
      <xdr:row>57</xdr:row>
      <xdr:rowOff>170261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939729"/>
          <a:ext cx="889000" cy="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141191</xdr:rowOff>
    </xdr:from>
    <xdr:to>
      <xdr:col>15</xdr:col>
      <xdr:colOff>101600</xdr:colOff>
      <xdr:row>58</xdr:row>
      <xdr:rowOff>71341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91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62468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1000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156979</xdr:rowOff>
    </xdr:from>
    <xdr:to>
      <xdr:col>10</xdr:col>
      <xdr:colOff>114300</xdr:colOff>
      <xdr:row>57</xdr:row>
      <xdr:rowOff>170261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1130300" y="9929629"/>
          <a:ext cx="889000" cy="1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157146</xdr:rowOff>
    </xdr:from>
    <xdr:to>
      <xdr:col>10</xdr:col>
      <xdr:colOff>165100</xdr:colOff>
      <xdr:row>58</xdr:row>
      <xdr:rowOff>87296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9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78423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1002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156938</xdr:rowOff>
    </xdr:from>
    <xdr:to>
      <xdr:col>6</xdr:col>
      <xdr:colOff>38100</xdr:colOff>
      <xdr:row>58</xdr:row>
      <xdr:rowOff>87088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9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78215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1002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109396</xdr:rowOff>
    </xdr:from>
    <xdr:to>
      <xdr:col>24</xdr:col>
      <xdr:colOff>114300</xdr:colOff>
      <xdr:row>58</xdr:row>
      <xdr:rowOff>39546</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88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68773</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66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108179</xdr:rowOff>
    </xdr:from>
    <xdr:to>
      <xdr:col>20</xdr:col>
      <xdr:colOff>38100</xdr:colOff>
      <xdr:row>58</xdr:row>
      <xdr:rowOff>38329</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88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54856</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965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116279</xdr:rowOff>
    </xdr:from>
    <xdr:to>
      <xdr:col>15</xdr:col>
      <xdr:colOff>101600</xdr:colOff>
      <xdr:row>58</xdr:row>
      <xdr:rowOff>46429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88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62956</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08795" y="9664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119461</xdr:rowOff>
    </xdr:from>
    <xdr:to>
      <xdr:col>10</xdr:col>
      <xdr:colOff>165100</xdr:colOff>
      <xdr:row>58</xdr:row>
      <xdr:rowOff>49611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89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66138</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19795" y="966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106179</xdr:rowOff>
    </xdr:from>
    <xdr:to>
      <xdr:col>6</xdr:col>
      <xdr:colOff>38100</xdr:colOff>
      <xdr:row>58</xdr:row>
      <xdr:rowOff>36329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8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52856</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30795" y="965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140824</xdr:rowOff>
    </xdr:from>
    <xdr:to>
      <xdr:col>24</xdr:col>
      <xdr:colOff>62865</xdr:colOff>
      <xdr:row>79</xdr:row>
      <xdr:rowOff>20162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42324"/>
          <a:ext cx="1270" cy="1422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23989</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20162</xdr:rowOff>
    </xdr:from>
    <xdr:to>
      <xdr:col>24</xdr:col>
      <xdr:colOff>152400</xdr:colOff>
      <xdr:row>79</xdr:row>
      <xdr:rowOff>20162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87501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140824</xdr:rowOff>
    </xdr:from>
    <xdr:to>
      <xdr:col>24</xdr:col>
      <xdr:colOff>152400</xdr:colOff>
      <xdr:row>70</xdr:row>
      <xdr:rowOff>140824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4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160959</xdr:rowOff>
    </xdr:from>
    <xdr:to>
      <xdr:col>24</xdr:col>
      <xdr:colOff>63500</xdr:colOff>
      <xdr:row>77</xdr:row>
      <xdr:rowOff>161492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362609"/>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45330</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75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22453</xdr:rowOff>
    </xdr:from>
    <xdr:to>
      <xdr:col>24</xdr:col>
      <xdr:colOff>114300</xdr:colOff>
      <xdr:row>77</xdr:row>
      <xdr:rowOff>124053</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156121</xdr:rowOff>
    </xdr:from>
    <xdr:to>
      <xdr:col>19</xdr:col>
      <xdr:colOff>177800</xdr:colOff>
      <xdr:row>77</xdr:row>
      <xdr:rowOff>160959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357771"/>
          <a:ext cx="8890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164148</xdr:rowOff>
    </xdr:from>
    <xdr:to>
      <xdr:col>20</xdr:col>
      <xdr:colOff>38100</xdr:colOff>
      <xdr:row>77</xdr:row>
      <xdr:rowOff>94298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9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110824</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9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156121</xdr:rowOff>
    </xdr:from>
    <xdr:to>
      <xdr:col>15</xdr:col>
      <xdr:colOff>50800</xdr:colOff>
      <xdr:row>78</xdr:row>
      <xdr:rowOff>40202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357771"/>
          <a:ext cx="889000" cy="5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155766</xdr:rowOff>
    </xdr:from>
    <xdr:to>
      <xdr:col>15</xdr:col>
      <xdr:colOff>101600</xdr:colOff>
      <xdr:row>77</xdr:row>
      <xdr:rowOff>85916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8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102443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296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48927</xdr:rowOff>
    </xdr:from>
    <xdr:to>
      <xdr:col>10</xdr:col>
      <xdr:colOff>114300</xdr:colOff>
      <xdr:row>78</xdr:row>
      <xdr:rowOff>40202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250577"/>
          <a:ext cx="889000" cy="16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53715</xdr:rowOff>
    </xdr:from>
    <xdr:to>
      <xdr:col>10</xdr:col>
      <xdr:colOff>165100</xdr:colOff>
      <xdr:row>77</xdr:row>
      <xdr:rowOff>155315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392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303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150413</xdr:rowOff>
    </xdr:from>
    <xdr:to>
      <xdr:col>6</xdr:col>
      <xdr:colOff>38100</xdr:colOff>
      <xdr:row>78</xdr:row>
      <xdr:rowOff>80563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71690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44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110692</xdr:rowOff>
    </xdr:from>
    <xdr:to>
      <xdr:col>24</xdr:col>
      <xdr:colOff>114300</xdr:colOff>
      <xdr:row>78</xdr:row>
      <xdr:rowOff>40842</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31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89119</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29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110159</xdr:rowOff>
    </xdr:from>
    <xdr:to>
      <xdr:col>20</xdr:col>
      <xdr:colOff>38100</xdr:colOff>
      <xdr:row>78</xdr:row>
      <xdr:rowOff>40309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31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31436</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340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105321</xdr:rowOff>
    </xdr:from>
    <xdr:to>
      <xdr:col>15</xdr:col>
      <xdr:colOff>101600</xdr:colOff>
      <xdr:row>78</xdr:row>
      <xdr:rowOff>35471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30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26598</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339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160852</xdr:rowOff>
    </xdr:from>
    <xdr:to>
      <xdr:col>10</xdr:col>
      <xdr:colOff>165100</xdr:colOff>
      <xdr:row>78</xdr:row>
      <xdr:rowOff>91002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36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82129</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455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169577</xdr:rowOff>
    </xdr:from>
    <xdr:to>
      <xdr:col>6</xdr:col>
      <xdr:colOff>38100</xdr:colOff>
      <xdr:row>77</xdr:row>
      <xdr:rowOff>99727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19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116254</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297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72405</xdr:rowOff>
    </xdr:from>
    <xdr:to>
      <xdr:col>24</xdr:col>
      <xdr:colOff>62865</xdr:colOff>
      <xdr:row>98</xdr:row>
      <xdr:rowOff>90007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02905"/>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93834</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8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90007</xdr:rowOff>
    </xdr:from>
    <xdr:to>
      <xdr:col>24</xdr:col>
      <xdr:colOff>152400</xdr:colOff>
      <xdr:row>98</xdr:row>
      <xdr:rowOff>90007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89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19082</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72405</xdr:rowOff>
    </xdr:from>
    <xdr:to>
      <xdr:col>24</xdr:col>
      <xdr:colOff>152400</xdr:colOff>
      <xdr:row>90</xdr:row>
      <xdr:rowOff>72405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0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105758</xdr:rowOff>
    </xdr:from>
    <xdr:to>
      <xdr:col>24</xdr:col>
      <xdr:colOff>63500</xdr:colOff>
      <xdr:row>96</xdr:row>
      <xdr:rowOff>151076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564958"/>
          <a:ext cx="838200" cy="4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68702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56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45825</xdr:rowOff>
    </xdr:from>
    <xdr:to>
      <xdr:col>24</xdr:col>
      <xdr:colOff>114300</xdr:colOff>
      <xdr:row>96</xdr:row>
      <xdr:rowOff>147425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151076</xdr:rowOff>
    </xdr:from>
    <xdr:to>
      <xdr:col>19</xdr:col>
      <xdr:colOff>177800</xdr:colOff>
      <xdr:row>97</xdr:row>
      <xdr:rowOff>64404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610276"/>
          <a:ext cx="889000" cy="8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105305</xdr:rowOff>
    </xdr:from>
    <xdr:to>
      <xdr:col>20</xdr:col>
      <xdr:colOff>38100</xdr:colOff>
      <xdr:row>97</xdr:row>
      <xdr:rowOff>35455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6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26582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5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64404</xdr:rowOff>
    </xdr:from>
    <xdr:to>
      <xdr:col>15</xdr:col>
      <xdr:colOff>50800</xdr:colOff>
      <xdr:row>97</xdr:row>
      <xdr:rowOff>71948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695054"/>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161846</xdr:rowOff>
    </xdr:from>
    <xdr:to>
      <xdr:col>15</xdr:col>
      <xdr:colOff>101600</xdr:colOff>
      <xdr:row>96</xdr:row>
      <xdr:rowOff>91996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108523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2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71948</xdr:rowOff>
    </xdr:from>
    <xdr:to>
      <xdr:col>10</xdr:col>
      <xdr:colOff>114300</xdr:colOff>
      <xdr:row>97</xdr:row>
      <xdr:rowOff>102786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702598"/>
          <a:ext cx="889000" cy="3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42973</xdr:rowOff>
    </xdr:from>
    <xdr:to>
      <xdr:col>10</xdr:col>
      <xdr:colOff>165100</xdr:colOff>
      <xdr:row>97</xdr:row>
      <xdr:rowOff>144573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135700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76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69208</xdr:rowOff>
    </xdr:from>
    <xdr:to>
      <xdr:col>6</xdr:col>
      <xdr:colOff>38100</xdr:colOff>
      <xdr:row>97</xdr:row>
      <xdr:rowOff>170808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161935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79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54958</xdr:rowOff>
    </xdr:from>
    <xdr:to>
      <xdr:col>24</xdr:col>
      <xdr:colOff>114300</xdr:colOff>
      <xdr:row>96</xdr:row>
      <xdr:rowOff>156558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51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33385</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49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100276</xdr:rowOff>
    </xdr:from>
    <xdr:to>
      <xdr:col>20</xdr:col>
      <xdr:colOff>38100</xdr:colOff>
      <xdr:row>97</xdr:row>
      <xdr:rowOff>30426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55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46953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33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13604</xdr:rowOff>
    </xdr:from>
    <xdr:to>
      <xdr:col>15</xdr:col>
      <xdr:colOff>101600</xdr:colOff>
      <xdr:row>97</xdr:row>
      <xdr:rowOff>115204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64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106331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73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21148</xdr:rowOff>
    </xdr:from>
    <xdr:to>
      <xdr:col>10</xdr:col>
      <xdr:colOff>165100</xdr:colOff>
      <xdr:row>97</xdr:row>
      <xdr:rowOff>122748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6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139275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42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51986</xdr:rowOff>
    </xdr:from>
    <xdr:to>
      <xdr:col>6</xdr:col>
      <xdr:colOff>38100</xdr:colOff>
      <xdr:row>97</xdr:row>
      <xdr:rowOff>153586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8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170113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45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43825</xdr:rowOff>
    </xdr:from>
    <xdr:to>
      <xdr:col>54</xdr:col>
      <xdr:colOff>189865</xdr:colOff>
      <xdr:row>37</xdr:row>
      <xdr:rowOff>54597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87325"/>
          <a:ext cx="1270" cy="121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58424</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4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54597</xdr:rowOff>
    </xdr:from>
    <xdr:to>
      <xdr:col>55</xdr:col>
      <xdr:colOff>88900</xdr:colOff>
      <xdr:row>37</xdr:row>
      <xdr:rowOff>54597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39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161952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6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43825</xdr:rowOff>
    </xdr:from>
    <xdr:to>
      <xdr:col>55</xdr:col>
      <xdr:colOff>88900</xdr:colOff>
      <xdr:row>30</xdr:row>
      <xdr:rowOff>43825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8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108295</xdr:rowOff>
    </xdr:from>
    <xdr:to>
      <xdr:col>55</xdr:col>
      <xdr:colOff>0</xdr:colOff>
      <xdr:row>33</xdr:row>
      <xdr:rowOff>109749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5766145"/>
          <a:ext cx="838200" cy="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90407</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919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111980</xdr:rowOff>
    </xdr:from>
    <xdr:to>
      <xdr:col>55</xdr:col>
      <xdr:colOff>50800</xdr:colOff>
      <xdr:row>35</xdr:row>
      <xdr:rowOff>42130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108295</xdr:rowOff>
    </xdr:from>
    <xdr:to>
      <xdr:col>50</xdr:col>
      <xdr:colOff>114300</xdr:colOff>
      <xdr:row>34</xdr:row>
      <xdr:rowOff>20933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766145"/>
          <a:ext cx="889000" cy="8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122838</xdr:rowOff>
    </xdr:from>
    <xdr:to>
      <xdr:col>50</xdr:col>
      <xdr:colOff>165100</xdr:colOff>
      <xdr:row>35</xdr:row>
      <xdr:rowOff>52988</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44115</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44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150837</xdr:rowOff>
    </xdr:from>
    <xdr:to>
      <xdr:col>45</xdr:col>
      <xdr:colOff>177800</xdr:colOff>
      <xdr:row>34</xdr:row>
      <xdr:rowOff>20933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294337"/>
          <a:ext cx="889000" cy="55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167872</xdr:rowOff>
    </xdr:from>
    <xdr:to>
      <xdr:col>46</xdr:col>
      <xdr:colOff>38100</xdr:colOff>
      <xdr:row>35</xdr:row>
      <xdr:rowOff>98022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89149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8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150837</xdr:rowOff>
    </xdr:from>
    <xdr:to>
      <xdr:col>41</xdr:col>
      <xdr:colOff>50800</xdr:colOff>
      <xdr:row>35</xdr:row>
      <xdr:rowOff>1187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294337"/>
          <a:ext cx="889000" cy="70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38105</xdr:rowOff>
    </xdr:from>
    <xdr:to>
      <xdr:col>41</xdr:col>
      <xdr:colOff>101600</xdr:colOff>
      <xdr:row>32</xdr:row>
      <xdr:rowOff>139705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130832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61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143920</xdr:rowOff>
    </xdr:from>
    <xdr:to>
      <xdr:col>36</xdr:col>
      <xdr:colOff>165100</xdr:colOff>
      <xdr:row>36</xdr:row>
      <xdr:rowOff>74070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65197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2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58949</xdr:rowOff>
    </xdr:from>
    <xdr:to>
      <xdr:col>55</xdr:col>
      <xdr:colOff>50800</xdr:colOff>
      <xdr:row>33</xdr:row>
      <xdr:rowOff>160549</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7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81826</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568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57495</xdr:rowOff>
    </xdr:from>
    <xdr:to>
      <xdr:col>50</xdr:col>
      <xdr:colOff>165100</xdr:colOff>
      <xdr:row>33</xdr:row>
      <xdr:rowOff>159095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71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4172</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490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141583</xdr:rowOff>
    </xdr:from>
    <xdr:to>
      <xdr:col>46</xdr:col>
      <xdr:colOff>38100</xdr:colOff>
      <xdr:row>34</xdr:row>
      <xdr:rowOff>71733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79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88260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574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100037</xdr:rowOff>
    </xdr:from>
    <xdr:to>
      <xdr:col>41</xdr:col>
      <xdr:colOff>101600</xdr:colOff>
      <xdr:row>31</xdr:row>
      <xdr:rowOff>30187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24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46714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01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121837</xdr:rowOff>
    </xdr:from>
    <xdr:to>
      <xdr:col>36</xdr:col>
      <xdr:colOff>165100</xdr:colOff>
      <xdr:row>35</xdr:row>
      <xdr:rowOff>51987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595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68514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726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82907</xdr:rowOff>
    </xdr:from>
    <xdr:to>
      <xdr:col>54</xdr:col>
      <xdr:colOff>189865</xdr:colOff>
      <xdr:row>59</xdr:row>
      <xdr:rowOff>58206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55407"/>
          <a:ext cx="1270" cy="15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62033</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58206</xdr:rowOff>
    </xdr:from>
    <xdr:to>
      <xdr:col>55</xdr:col>
      <xdr:colOff>88900</xdr:colOff>
      <xdr:row>59</xdr:row>
      <xdr:rowOff>58206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29584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3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82907</xdr:rowOff>
    </xdr:from>
    <xdr:to>
      <xdr:col>55</xdr:col>
      <xdr:colOff>88900</xdr:colOff>
      <xdr:row>50</xdr:row>
      <xdr:rowOff>82907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5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141322</xdr:rowOff>
    </xdr:from>
    <xdr:to>
      <xdr:col>55</xdr:col>
      <xdr:colOff>0</xdr:colOff>
      <xdr:row>58</xdr:row>
      <xdr:rowOff>10934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913972"/>
          <a:ext cx="838200" cy="4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160535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9331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10658</xdr:rowOff>
    </xdr:from>
    <xdr:to>
      <xdr:col>55</xdr:col>
      <xdr:colOff>50800</xdr:colOff>
      <xdr:row>58</xdr:row>
      <xdr:rowOff>112258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10934</xdr:rowOff>
    </xdr:from>
    <xdr:to>
      <xdr:col>50</xdr:col>
      <xdr:colOff>114300</xdr:colOff>
      <xdr:row>58</xdr:row>
      <xdr:rowOff>37477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955034"/>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37230</xdr:rowOff>
    </xdr:from>
    <xdr:to>
      <xdr:col>50</xdr:col>
      <xdr:colOff>165100</xdr:colOff>
      <xdr:row>58</xdr:row>
      <xdr:rowOff>138830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129957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07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133399</xdr:rowOff>
    </xdr:from>
    <xdr:to>
      <xdr:col>45</xdr:col>
      <xdr:colOff>177800</xdr:colOff>
      <xdr:row>58</xdr:row>
      <xdr:rowOff>37477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906049"/>
          <a:ext cx="889000" cy="7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20232</xdr:rowOff>
    </xdr:from>
    <xdr:to>
      <xdr:col>46</xdr:col>
      <xdr:colOff>38100</xdr:colOff>
      <xdr:row>58</xdr:row>
      <xdr:rowOff>121832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112959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05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133399</xdr:rowOff>
    </xdr:from>
    <xdr:to>
      <xdr:col>41</xdr:col>
      <xdr:colOff>50800</xdr:colOff>
      <xdr:row>57</xdr:row>
      <xdr:rowOff>171345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906049"/>
          <a:ext cx="889000" cy="3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12931</xdr:rowOff>
    </xdr:from>
    <xdr:to>
      <xdr:col>41</xdr:col>
      <xdr:colOff>101600</xdr:colOff>
      <xdr:row>58</xdr:row>
      <xdr:rowOff>114531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105658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04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13360</xdr:rowOff>
    </xdr:from>
    <xdr:to>
      <xdr:col>36</xdr:col>
      <xdr:colOff>165100</xdr:colOff>
      <xdr:row>58</xdr:row>
      <xdr:rowOff>114960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106087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05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90522</xdr:rowOff>
    </xdr:from>
    <xdr:to>
      <xdr:col>55</xdr:col>
      <xdr:colOff>50800</xdr:colOff>
      <xdr:row>58</xdr:row>
      <xdr:rowOff>20672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6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113399</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14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131584</xdr:rowOff>
    </xdr:from>
    <xdr:to>
      <xdr:col>50</xdr:col>
      <xdr:colOff>165100</xdr:colOff>
      <xdr:row>58</xdr:row>
      <xdr:rowOff>61734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0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78261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67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158127</xdr:rowOff>
    </xdr:from>
    <xdr:to>
      <xdr:col>46</xdr:col>
      <xdr:colOff>38100</xdr:colOff>
      <xdr:row>58</xdr:row>
      <xdr:rowOff>88277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3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104804</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706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82599</xdr:rowOff>
    </xdr:from>
    <xdr:to>
      <xdr:col>41</xdr:col>
      <xdr:colOff>101600</xdr:colOff>
      <xdr:row>58</xdr:row>
      <xdr:rowOff>12749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5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29276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630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120545</xdr:rowOff>
    </xdr:from>
    <xdr:to>
      <xdr:col>36</xdr:col>
      <xdr:colOff>165100</xdr:colOff>
      <xdr:row>58</xdr:row>
      <xdr:rowOff>50695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9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67222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668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77284</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78784"/>
          <a:ext cx="1270" cy="151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23961</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77284</xdr:rowOff>
    </xdr:from>
    <xdr:to>
      <xdr:col>55</xdr:col>
      <xdr:colOff>88900</xdr:colOff>
      <xdr:row>70</xdr:row>
      <xdr:rowOff>77284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33773</xdr:rowOff>
    </xdr:from>
    <xdr:to>
      <xdr:col>55</xdr:col>
      <xdr:colOff>0</xdr:colOff>
      <xdr:row>79</xdr:row>
      <xdr:rowOff>37399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78323"/>
          <a:ext cx="838200" cy="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123427</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25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100550</xdr:rowOff>
    </xdr:from>
    <xdr:to>
      <xdr:col>55</xdr:col>
      <xdr:colOff>50800</xdr:colOff>
      <xdr:row>79</xdr:row>
      <xdr:rowOff>30700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32127</xdr:rowOff>
    </xdr:from>
    <xdr:to>
      <xdr:col>50</xdr:col>
      <xdr:colOff>114300</xdr:colOff>
      <xdr:row>79</xdr:row>
      <xdr:rowOff>37399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76677"/>
          <a:ext cx="889000" cy="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110896</xdr:rowOff>
    </xdr:from>
    <xdr:to>
      <xdr:col>50</xdr:col>
      <xdr:colOff>165100</xdr:colOff>
      <xdr:row>79</xdr:row>
      <xdr:rowOff>41046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57573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5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77972</xdr:rowOff>
    </xdr:from>
    <xdr:to>
      <xdr:col>45</xdr:col>
      <xdr:colOff>177800</xdr:colOff>
      <xdr:row>79</xdr:row>
      <xdr:rowOff>32127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51072"/>
          <a:ext cx="889000" cy="12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112852</xdr:rowOff>
    </xdr:from>
    <xdr:to>
      <xdr:col>46</xdr:col>
      <xdr:colOff>38100</xdr:colOff>
      <xdr:row>79</xdr:row>
      <xdr:rowOff>43002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59529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77972</xdr:rowOff>
    </xdr:from>
    <xdr:to>
      <xdr:col>41</xdr:col>
      <xdr:colOff>50800</xdr:colOff>
      <xdr:row>79</xdr:row>
      <xdr:rowOff>37557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451072"/>
          <a:ext cx="889000" cy="13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96785</xdr:rowOff>
    </xdr:from>
    <xdr:to>
      <xdr:col>41</xdr:col>
      <xdr:colOff>101600</xdr:colOff>
      <xdr:row>79</xdr:row>
      <xdr:rowOff>26935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18062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6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88103</xdr:rowOff>
    </xdr:from>
    <xdr:to>
      <xdr:col>36</xdr:col>
      <xdr:colOff>165100</xdr:colOff>
      <xdr:row>79</xdr:row>
      <xdr:rowOff>18253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34780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154423</xdr:rowOff>
    </xdr:from>
    <xdr:to>
      <xdr:col>55</xdr:col>
      <xdr:colOff>50800</xdr:colOff>
      <xdr:row>79</xdr:row>
      <xdr:rowOff>84573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2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78979</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5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158049</xdr:rowOff>
    </xdr:from>
    <xdr:to>
      <xdr:col>50</xdr:col>
      <xdr:colOff>165100</xdr:colOff>
      <xdr:row>79</xdr:row>
      <xdr:rowOff>88199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3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79326</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62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152777</xdr:rowOff>
    </xdr:from>
    <xdr:to>
      <xdr:col>46</xdr:col>
      <xdr:colOff>38100</xdr:colOff>
      <xdr:row>79</xdr:row>
      <xdr:rowOff>82927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2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74054</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618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27172</xdr:rowOff>
    </xdr:from>
    <xdr:to>
      <xdr:col>41</xdr:col>
      <xdr:colOff>101600</xdr:colOff>
      <xdr:row>78</xdr:row>
      <xdr:rowOff>128772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0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145299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17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158207</xdr:rowOff>
    </xdr:from>
    <xdr:to>
      <xdr:col>36</xdr:col>
      <xdr:colOff>165100</xdr:colOff>
      <xdr:row>79</xdr:row>
      <xdr:rowOff>88357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3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79484</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62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32414</xdr:rowOff>
    </xdr:from>
    <xdr:to>
      <xdr:col>54</xdr:col>
      <xdr:colOff>189865</xdr:colOff>
      <xdr:row>99</xdr:row>
      <xdr:rowOff>5234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364"/>
          <a:ext cx="1270" cy="134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9061</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5234</xdr:rowOff>
    </xdr:from>
    <xdr:to>
      <xdr:col>55</xdr:col>
      <xdr:colOff>88900</xdr:colOff>
      <xdr:row>99</xdr:row>
      <xdr:rowOff>5234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150541</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32414</xdr:rowOff>
    </xdr:from>
    <xdr:to>
      <xdr:col>55</xdr:col>
      <xdr:colOff>88900</xdr:colOff>
      <xdr:row>91</xdr:row>
      <xdr:rowOff>32414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108508</xdr:rowOff>
    </xdr:from>
    <xdr:to>
      <xdr:col>55</xdr:col>
      <xdr:colOff>0</xdr:colOff>
      <xdr:row>96</xdr:row>
      <xdr:rowOff>8449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396258"/>
          <a:ext cx="838200" cy="7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8839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39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30412</xdr:rowOff>
    </xdr:from>
    <xdr:to>
      <xdr:col>55</xdr:col>
      <xdr:colOff>50800</xdr:colOff>
      <xdr:row>97</xdr:row>
      <xdr:rowOff>132012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8449</xdr:rowOff>
    </xdr:from>
    <xdr:to>
      <xdr:col>50</xdr:col>
      <xdr:colOff>114300</xdr:colOff>
      <xdr:row>96</xdr:row>
      <xdr:rowOff>86402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467649"/>
          <a:ext cx="889000" cy="7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65343</xdr:rowOff>
    </xdr:from>
    <xdr:to>
      <xdr:col>50</xdr:col>
      <xdr:colOff>165100</xdr:colOff>
      <xdr:row>97</xdr:row>
      <xdr:rowOff>166943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158070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78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86402</xdr:rowOff>
    </xdr:from>
    <xdr:to>
      <xdr:col>45</xdr:col>
      <xdr:colOff>177800</xdr:colOff>
      <xdr:row>96</xdr:row>
      <xdr:rowOff>154967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545602"/>
          <a:ext cx="889000" cy="6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36813</xdr:rowOff>
    </xdr:from>
    <xdr:to>
      <xdr:col>46</xdr:col>
      <xdr:colOff>38100</xdr:colOff>
      <xdr:row>97</xdr:row>
      <xdr:rowOff>138413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129540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7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155614</xdr:rowOff>
    </xdr:from>
    <xdr:to>
      <xdr:col>41</xdr:col>
      <xdr:colOff>50800</xdr:colOff>
      <xdr:row>96</xdr:row>
      <xdr:rowOff>154967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443364"/>
          <a:ext cx="889000" cy="17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67187</xdr:rowOff>
    </xdr:from>
    <xdr:to>
      <xdr:col>41</xdr:col>
      <xdr:colOff>101600</xdr:colOff>
      <xdr:row>97</xdr:row>
      <xdr:rowOff>168787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9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159914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79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65305</xdr:rowOff>
    </xdr:from>
    <xdr:to>
      <xdr:col>36</xdr:col>
      <xdr:colOff>165100</xdr:colOff>
      <xdr:row>97</xdr:row>
      <xdr:rowOff>166905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158032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7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57708</xdr:rowOff>
    </xdr:from>
    <xdr:to>
      <xdr:col>55</xdr:col>
      <xdr:colOff>50800</xdr:colOff>
      <xdr:row>95</xdr:row>
      <xdr:rowOff>159308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34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80585</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196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129099</xdr:rowOff>
    </xdr:from>
    <xdr:to>
      <xdr:col>50</xdr:col>
      <xdr:colOff>165100</xdr:colOff>
      <xdr:row>96</xdr:row>
      <xdr:rowOff>59249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4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75776</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192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35602</xdr:rowOff>
    </xdr:from>
    <xdr:to>
      <xdr:col>46</xdr:col>
      <xdr:colOff>38100</xdr:colOff>
      <xdr:row>96</xdr:row>
      <xdr:rowOff>137202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49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153729</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270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104167</xdr:rowOff>
    </xdr:from>
    <xdr:to>
      <xdr:col>41</xdr:col>
      <xdr:colOff>101600</xdr:colOff>
      <xdr:row>97</xdr:row>
      <xdr:rowOff>34317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56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50844</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338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104814</xdr:rowOff>
    </xdr:from>
    <xdr:to>
      <xdr:col>36</xdr:col>
      <xdr:colOff>165100</xdr:colOff>
      <xdr:row>96</xdr:row>
      <xdr:rowOff>34964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39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51491</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72795" y="16167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78426</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21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25103</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9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78426</xdr:rowOff>
    </xdr:from>
    <xdr:to>
      <xdr:col>86</xdr:col>
      <xdr:colOff>25400</xdr:colOff>
      <xdr:row>30</xdr:row>
      <xdr:rowOff>78426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2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66708</xdr:rowOff>
    </xdr:from>
    <xdr:to>
      <xdr:col>85</xdr:col>
      <xdr:colOff>127000</xdr:colOff>
      <xdr:row>38</xdr:row>
      <xdr:rowOff>80245</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581808"/>
          <a:ext cx="838200" cy="1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168446</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12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18569</xdr:rowOff>
    </xdr:from>
    <xdr:to>
      <xdr:col>85</xdr:col>
      <xdr:colOff>177800</xdr:colOff>
      <xdr:row>38</xdr:row>
      <xdr:rowOff>120169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3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80245</xdr:rowOff>
    </xdr:from>
    <xdr:to>
      <xdr:col>81</xdr:col>
      <xdr:colOff>50800</xdr:colOff>
      <xdr:row>38</xdr:row>
      <xdr:rowOff>84658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595345"/>
          <a:ext cx="889000" cy="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24741</xdr:rowOff>
    </xdr:from>
    <xdr:to>
      <xdr:col>81</xdr:col>
      <xdr:colOff>101600</xdr:colOff>
      <xdr:row>38</xdr:row>
      <xdr:rowOff>126341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3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142868</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3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69177</xdr:rowOff>
    </xdr:from>
    <xdr:to>
      <xdr:col>76</xdr:col>
      <xdr:colOff>114300</xdr:colOff>
      <xdr:row>38</xdr:row>
      <xdr:rowOff>84658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584277"/>
          <a:ext cx="889000" cy="1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38800</xdr:rowOff>
    </xdr:from>
    <xdr:to>
      <xdr:col>76</xdr:col>
      <xdr:colOff>165100</xdr:colOff>
      <xdr:row>38</xdr:row>
      <xdr:rowOff>140400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131527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64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69177</xdr:rowOff>
    </xdr:from>
    <xdr:to>
      <xdr:col>71</xdr:col>
      <xdr:colOff>177800</xdr:colOff>
      <xdr:row>38</xdr:row>
      <xdr:rowOff>116008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584277"/>
          <a:ext cx="889000" cy="4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41612</xdr:rowOff>
    </xdr:from>
    <xdr:to>
      <xdr:col>72</xdr:col>
      <xdr:colOff>38100</xdr:colOff>
      <xdr:row>38</xdr:row>
      <xdr:rowOff>143212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134339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64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48845</xdr:rowOff>
    </xdr:from>
    <xdr:to>
      <xdr:col>67</xdr:col>
      <xdr:colOff>101600</xdr:colOff>
      <xdr:row>38</xdr:row>
      <xdr:rowOff>150445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166972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3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15908</xdr:rowOff>
    </xdr:from>
    <xdr:to>
      <xdr:col>85</xdr:col>
      <xdr:colOff>177800</xdr:colOff>
      <xdr:row>38</xdr:row>
      <xdr:rowOff>117508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53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146735</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31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29445</xdr:rowOff>
    </xdr:from>
    <xdr:to>
      <xdr:col>81</xdr:col>
      <xdr:colOff>101600</xdr:colOff>
      <xdr:row>38</xdr:row>
      <xdr:rowOff>131045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54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122172</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63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33858</xdr:rowOff>
    </xdr:from>
    <xdr:to>
      <xdr:col>76</xdr:col>
      <xdr:colOff>165100</xdr:colOff>
      <xdr:row>38</xdr:row>
      <xdr:rowOff>135458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4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151985</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32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18377</xdr:rowOff>
    </xdr:from>
    <xdr:to>
      <xdr:col>72</xdr:col>
      <xdr:colOff>38100</xdr:colOff>
      <xdr:row>38</xdr:row>
      <xdr:rowOff>119977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3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136504</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30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65208</xdr:rowOff>
    </xdr:from>
    <xdr:to>
      <xdr:col>67</xdr:col>
      <xdr:colOff>101600</xdr:colOff>
      <xdr:row>38</xdr:row>
      <xdr:rowOff>166808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8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157935</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67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80406</xdr:rowOff>
    </xdr:from>
    <xdr:to>
      <xdr:col>85</xdr:col>
      <xdr:colOff>126364</xdr:colOff>
      <xdr:row>78</xdr:row>
      <xdr:rowOff>136733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424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140560</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3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136733</xdr:rowOff>
    </xdr:from>
    <xdr:to>
      <xdr:col>86</xdr:col>
      <xdr:colOff>25400</xdr:colOff>
      <xdr:row>78</xdr:row>
      <xdr:rowOff>136733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27083</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20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80406</xdr:rowOff>
    </xdr:from>
    <xdr:to>
      <xdr:col>86</xdr:col>
      <xdr:colOff>25400</xdr:colOff>
      <xdr:row>72</xdr:row>
      <xdr:rowOff>80406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42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136001</xdr:rowOff>
    </xdr:from>
    <xdr:to>
      <xdr:col>85</xdr:col>
      <xdr:colOff>127000</xdr:colOff>
      <xdr:row>76</xdr:row>
      <xdr:rowOff>169884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166201"/>
          <a:ext cx="838200" cy="3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65682</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24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42805</xdr:rowOff>
    </xdr:from>
    <xdr:to>
      <xdr:col>85</xdr:col>
      <xdr:colOff>177800</xdr:colOff>
      <xdr:row>76</xdr:row>
      <xdr:rowOff>144405</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169884</xdr:rowOff>
    </xdr:from>
    <xdr:to>
      <xdr:col>81</xdr:col>
      <xdr:colOff>50800</xdr:colOff>
      <xdr:row>77</xdr:row>
      <xdr:rowOff>18272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200084"/>
          <a:ext cx="889000" cy="1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39357</xdr:rowOff>
    </xdr:from>
    <xdr:to>
      <xdr:col>81</xdr:col>
      <xdr:colOff>101600</xdr:colOff>
      <xdr:row>76</xdr:row>
      <xdr:rowOff>140957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157485</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84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18272</xdr:rowOff>
    </xdr:from>
    <xdr:to>
      <xdr:col>76</xdr:col>
      <xdr:colOff>114300</xdr:colOff>
      <xdr:row>77</xdr:row>
      <xdr:rowOff>35733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219922"/>
          <a:ext cx="889000" cy="1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57719</xdr:rowOff>
    </xdr:from>
    <xdr:to>
      <xdr:col>76</xdr:col>
      <xdr:colOff>165100</xdr:colOff>
      <xdr:row>76</xdr:row>
      <xdr:rowOff>159319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4396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8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34133</xdr:rowOff>
    </xdr:from>
    <xdr:to>
      <xdr:col>71</xdr:col>
      <xdr:colOff>177800</xdr:colOff>
      <xdr:row>77</xdr:row>
      <xdr:rowOff>35733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235783"/>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79587</xdr:rowOff>
    </xdr:from>
    <xdr:to>
      <xdr:col>72</xdr:col>
      <xdr:colOff>38100</xdr:colOff>
      <xdr:row>77</xdr:row>
      <xdr:rowOff>9737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26264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88506</xdr:rowOff>
    </xdr:from>
    <xdr:to>
      <xdr:col>67</xdr:col>
      <xdr:colOff>101600</xdr:colOff>
      <xdr:row>77</xdr:row>
      <xdr:rowOff>18656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35184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85201</xdr:rowOff>
    </xdr:from>
    <xdr:to>
      <xdr:col>85</xdr:col>
      <xdr:colOff>177800</xdr:colOff>
      <xdr:row>77</xdr:row>
      <xdr:rowOff>15351</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11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63628</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09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119084</xdr:rowOff>
    </xdr:from>
    <xdr:to>
      <xdr:col>81</xdr:col>
      <xdr:colOff>101600</xdr:colOff>
      <xdr:row>77</xdr:row>
      <xdr:rowOff>49234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14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40361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24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138922</xdr:rowOff>
    </xdr:from>
    <xdr:to>
      <xdr:col>76</xdr:col>
      <xdr:colOff>165100</xdr:colOff>
      <xdr:row>77</xdr:row>
      <xdr:rowOff>69072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16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60199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26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156383</xdr:rowOff>
    </xdr:from>
    <xdr:to>
      <xdr:col>72</xdr:col>
      <xdr:colOff>38100</xdr:colOff>
      <xdr:row>77</xdr:row>
      <xdr:rowOff>86533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77660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27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154783</xdr:rowOff>
    </xdr:from>
    <xdr:to>
      <xdr:col>67</xdr:col>
      <xdr:colOff>101600</xdr:colOff>
      <xdr:row>77</xdr:row>
      <xdr:rowOff>84933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18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76060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27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60506</xdr:rowOff>
    </xdr:from>
    <xdr:to>
      <xdr:col>85</xdr:col>
      <xdr:colOff>126364</xdr:colOff>
      <xdr:row>99</xdr:row>
      <xdr:rowOff>94754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91006"/>
          <a:ext cx="1269" cy="157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98581</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94754</xdr:rowOff>
    </xdr:from>
    <xdr:to>
      <xdr:col>86</xdr:col>
      <xdr:colOff>25400</xdr:colOff>
      <xdr:row>99</xdr:row>
      <xdr:rowOff>94754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60506</xdr:rowOff>
    </xdr:from>
    <xdr:to>
      <xdr:col>86</xdr:col>
      <xdr:colOff>25400</xdr:colOff>
      <xdr:row>90</xdr:row>
      <xdr:rowOff>60506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17204</xdr:rowOff>
    </xdr:from>
    <xdr:to>
      <xdr:col>85</xdr:col>
      <xdr:colOff>127000</xdr:colOff>
      <xdr:row>99</xdr:row>
      <xdr:rowOff>35505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990754"/>
          <a:ext cx="838200" cy="1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137022</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67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114145</xdr:rowOff>
    </xdr:from>
    <xdr:to>
      <xdr:col>85</xdr:col>
      <xdr:colOff>177800</xdr:colOff>
      <xdr:row>99</xdr:row>
      <xdr:rowOff>44295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35505</xdr:rowOff>
    </xdr:from>
    <xdr:to>
      <xdr:col>81</xdr:col>
      <xdr:colOff>50800</xdr:colOff>
      <xdr:row>99</xdr:row>
      <xdr:rowOff>47149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7009055"/>
          <a:ext cx="889000" cy="1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118791</xdr:rowOff>
    </xdr:from>
    <xdr:to>
      <xdr:col>81</xdr:col>
      <xdr:colOff>101600</xdr:colOff>
      <xdr:row>99</xdr:row>
      <xdr:rowOff>48941</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65468</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38570</xdr:rowOff>
    </xdr:from>
    <xdr:to>
      <xdr:col>76</xdr:col>
      <xdr:colOff>114300</xdr:colOff>
      <xdr:row>99</xdr:row>
      <xdr:rowOff>47149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7012120"/>
          <a:ext cx="889000" cy="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98070</xdr:rowOff>
    </xdr:from>
    <xdr:to>
      <xdr:col>76</xdr:col>
      <xdr:colOff>165100</xdr:colOff>
      <xdr:row>99</xdr:row>
      <xdr:rowOff>28220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44747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16805</xdr:rowOff>
    </xdr:from>
    <xdr:to>
      <xdr:col>71</xdr:col>
      <xdr:colOff>177800</xdr:colOff>
      <xdr:row>99</xdr:row>
      <xdr:rowOff>38570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990355"/>
          <a:ext cx="889000" cy="2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144523</xdr:rowOff>
    </xdr:from>
    <xdr:to>
      <xdr:col>72</xdr:col>
      <xdr:colOff>38100</xdr:colOff>
      <xdr:row>99</xdr:row>
      <xdr:rowOff>74673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91200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72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169461</xdr:rowOff>
    </xdr:from>
    <xdr:to>
      <xdr:col>67</xdr:col>
      <xdr:colOff>101600</xdr:colOff>
      <xdr:row>99</xdr:row>
      <xdr:rowOff>99611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90738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706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137854</xdr:rowOff>
    </xdr:from>
    <xdr:to>
      <xdr:col>85</xdr:col>
      <xdr:colOff>177800</xdr:colOff>
      <xdr:row>99</xdr:row>
      <xdr:rowOff>68004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3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92574</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9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156155</xdr:rowOff>
    </xdr:from>
    <xdr:to>
      <xdr:col>81</xdr:col>
      <xdr:colOff>101600</xdr:colOff>
      <xdr:row>99</xdr:row>
      <xdr:rowOff>86305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5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77432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5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167799</xdr:rowOff>
    </xdr:from>
    <xdr:to>
      <xdr:col>76</xdr:col>
      <xdr:colOff>165100</xdr:colOff>
      <xdr:row>99</xdr:row>
      <xdr:rowOff>97949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6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89076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706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159220</xdr:rowOff>
    </xdr:from>
    <xdr:to>
      <xdr:col>72</xdr:col>
      <xdr:colOff>38100</xdr:colOff>
      <xdr:row>99</xdr:row>
      <xdr:rowOff>89370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6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80497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705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137455</xdr:rowOff>
    </xdr:from>
    <xdr:to>
      <xdr:col>67</xdr:col>
      <xdr:colOff>101600</xdr:colOff>
      <xdr:row>99</xdr:row>
      <xdr:rowOff>67605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3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84132</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71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22725</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66225"/>
          <a:ext cx="1269" cy="148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140852</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22725</xdr:rowOff>
    </xdr:from>
    <xdr:to>
      <xdr:col>116</xdr:col>
      <xdr:colOff>152400</xdr:colOff>
      <xdr:row>30</xdr:row>
      <xdr:rowOff>22725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132065</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647165"/>
          <a:ext cx="8382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2415</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4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150988</xdr:rowOff>
    </xdr:from>
    <xdr:to>
      <xdr:col>116</xdr:col>
      <xdr:colOff>114300</xdr:colOff>
      <xdr:row>38</xdr:row>
      <xdr:rowOff>81138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168339</xdr:rowOff>
    </xdr:from>
    <xdr:to>
      <xdr:col>112</xdr:col>
      <xdr:colOff>38100</xdr:colOff>
      <xdr:row>38</xdr:row>
      <xdr:rowOff>98489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1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115016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8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171265</xdr:rowOff>
    </xdr:from>
    <xdr:to>
      <xdr:col>107</xdr:col>
      <xdr:colOff>101600</xdr:colOff>
      <xdr:row>38</xdr:row>
      <xdr:rowOff>101415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117942</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9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24709</xdr:rowOff>
    </xdr:from>
    <xdr:to>
      <xdr:col>102</xdr:col>
      <xdr:colOff>165100</xdr:colOff>
      <xdr:row>38</xdr:row>
      <xdr:rowOff>126309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142836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36757</xdr:rowOff>
    </xdr:from>
    <xdr:to>
      <xdr:col>98</xdr:col>
      <xdr:colOff>38100</xdr:colOff>
      <xdr:row>38</xdr:row>
      <xdr:rowOff>138357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154883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81265</xdr:rowOff>
    </xdr:from>
    <xdr:to>
      <xdr:col>116</xdr:col>
      <xdr:colOff>114300</xdr:colOff>
      <xdr:row>39</xdr:row>
      <xdr:rowOff>11415</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59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167642</xdr:rowOff>
    </xdr:from>
    <xdr:ext cx="378565"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11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87313</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31263"/>
          <a:ext cx="1269"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33990</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0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87313</xdr:rowOff>
    </xdr:from>
    <xdr:to>
      <xdr:col>116</xdr:col>
      <xdr:colOff>152400</xdr:colOff>
      <xdr:row>51</xdr:row>
      <xdr:rowOff>87313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3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28543</xdr:rowOff>
    </xdr:from>
    <xdr:to>
      <xdr:col>116</xdr:col>
      <xdr:colOff>63500</xdr:colOff>
      <xdr:row>59</xdr:row>
      <xdr:rowOff>31229</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144093"/>
          <a:ext cx="838200" cy="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133189</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05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110312</xdr:rowOff>
    </xdr:from>
    <xdr:to>
      <xdr:col>116</xdr:col>
      <xdr:colOff>114300</xdr:colOff>
      <xdr:row>59</xdr:row>
      <xdr:rowOff>40462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31229</xdr:rowOff>
    </xdr:from>
    <xdr:to>
      <xdr:col>111</xdr:col>
      <xdr:colOff>177800</xdr:colOff>
      <xdr:row>59</xdr:row>
      <xdr:rowOff>40735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146779"/>
          <a:ext cx="889000" cy="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110560</xdr:rowOff>
    </xdr:from>
    <xdr:to>
      <xdr:col>112</xdr:col>
      <xdr:colOff>38100</xdr:colOff>
      <xdr:row>59</xdr:row>
      <xdr:rowOff>40710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57237</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34678</xdr:rowOff>
    </xdr:from>
    <xdr:to>
      <xdr:col>107</xdr:col>
      <xdr:colOff>50800</xdr:colOff>
      <xdr:row>59</xdr:row>
      <xdr:rowOff>40735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50228"/>
          <a:ext cx="889000" cy="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108750</xdr:rowOff>
    </xdr:from>
    <xdr:to>
      <xdr:col>107</xdr:col>
      <xdr:colOff>101600</xdr:colOff>
      <xdr:row>59</xdr:row>
      <xdr:rowOff>38900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55427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32468</xdr:rowOff>
    </xdr:from>
    <xdr:to>
      <xdr:col>102</xdr:col>
      <xdr:colOff>114300</xdr:colOff>
      <xdr:row>59</xdr:row>
      <xdr:rowOff>34678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48018"/>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103816</xdr:rowOff>
    </xdr:from>
    <xdr:to>
      <xdr:col>102</xdr:col>
      <xdr:colOff>165100</xdr:colOff>
      <xdr:row>59</xdr:row>
      <xdr:rowOff>33966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50493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113608</xdr:rowOff>
    </xdr:from>
    <xdr:to>
      <xdr:col>98</xdr:col>
      <xdr:colOff>38100</xdr:colOff>
      <xdr:row>59</xdr:row>
      <xdr:rowOff>43758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60285</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149193</xdr:rowOff>
    </xdr:from>
    <xdr:to>
      <xdr:col>116</xdr:col>
      <xdr:colOff>114300</xdr:colOff>
      <xdr:row>59</xdr:row>
      <xdr:rowOff>79343</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9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88739</xdr:rowOff>
    </xdr:from>
    <xdr:ext cx="378565"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3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151879</xdr:rowOff>
    </xdr:from>
    <xdr:to>
      <xdr:col>112</xdr:col>
      <xdr:colOff>38100</xdr:colOff>
      <xdr:row>59</xdr:row>
      <xdr:rowOff>82029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9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73156</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4017" y="10188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161385</xdr:rowOff>
    </xdr:from>
    <xdr:to>
      <xdr:col>107</xdr:col>
      <xdr:colOff>101600</xdr:colOff>
      <xdr:row>59</xdr:row>
      <xdr:rowOff>91535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0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82662</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5017" y="10198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155328</xdr:rowOff>
    </xdr:from>
    <xdr:to>
      <xdr:col>102</xdr:col>
      <xdr:colOff>165100</xdr:colOff>
      <xdr:row>59</xdr:row>
      <xdr:rowOff>85478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76605</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6017" y="10192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153118</xdr:rowOff>
    </xdr:from>
    <xdr:to>
      <xdr:col>98</xdr:col>
      <xdr:colOff>38100</xdr:colOff>
      <xdr:row>59</xdr:row>
      <xdr:rowOff>83268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9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74395</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7017" y="10189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66908</xdr:rowOff>
    </xdr:from>
    <xdr:to>
      <xdr:col>116</xdr:col>
      <xdr:colOff>62864</xdr:colOff>
      <xdr:row>79</xdr:row>
      <xdr:rowOff>111234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68408"/>
          <a:ext cx="1269" cy="158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115061</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111234</xdr:rowOff>
    </xdr:from>
    <xdr:to>
      <xdr:col>116</xdr:col>
      <xdr:colOff>152400</xdr:colOff>
      <xdr:row>79</xdr:row>
      <xdr:rowOff>111234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5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13585</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4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66908</xdr:rowOff>
    </xdr:from>
    <xdr:to>
      <xdr:col>116</xdr:col>
      <xdr:colOff>152400</xdr:colOff>
      <xdr:row>70</xdr:row>
      <xdr:rowOff>66908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6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124940</xdr:rowOff>
    </xdr:from>
    <xdr:to>
      <xdr:col>116</xdr:col>
      <xdr:colOff>63500</xdr:colOff>
      <xdr:row>77</xdr:row>
      <xdr:rowOff>129718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326590"/>
          <a:ext cx="8382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135900</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94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113023</xdr:rowOff>
    </xdr:from>
    <xdr:to>
      <xdr:col>116</xdr:col>
      <xdr:colOff>114300</xdr:colOff>
      <xdr:row>77</xdr:row>
      <xdr:rowOff>43173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1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48739</xdr:rowOff>
    </xdr:from>
    <xdr:to>
      <xdr:col>111</xdr:col>
      <xdr:colOff>177800</xdr:colOff>
      <xdr:row>77</xdr:row>
      <xdr:rowOff>129718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2907489"/>
          <a:ext cx="889000" cy="42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94300</xdr:rowOff>
    </xdr:from>
    <xdr:to>
      <xdr:col>112</xdr:col>
      <xdr:colOff>38100</xdr:colOff>
      <xdr:row>77</xdr:row>
      <xdr:rowOff>24450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40977</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89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37059</xdr:rowOff>
    </xdr:from>
    <xdr:to>
      <xdr:col>107</xdr:col>
      <xdr:colOff>50800</xdr:colOff>
      <xdr:row>75</xdr:row>
      <xdr:rowOff>48739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2895809"/>
          <a:ext cx="889000" cy="1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127860</xdr:rowOff>
    </xdr:from>
    <xdr:to>
      <xdr:col>107</xdr:col>
      <xdr:colOff>101600</xdr:colOff>
      <xdr:row>77</xdr:row>
      <xdr:rowOff>58010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5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49137</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25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37059</xdr:rowOff>
    </xdr:from>
    <xdr:to>
      <xdr:col>102</xdr:col>
      <xdr:colOff>114300</xdr:colOff>
      <xdr:row>75</xdr:row>
      <xdr:rowOff>163398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2895809"/>
          <a:ext cx="889000" cy="12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121786</xdr:rowOff>
    </xdr:from>
    <xdr:to>
      <xdr:col>102</xdr:col>
      <xdr:colOff>165100</xdr:colOff>
      <xdr:row>77</xdr:row>
      <xdr:rowOff>51936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43063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24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89847</xdr:rowOff>
    </xdr:from>
    <xdr:to>
      <xdr:col>98</xdr:col>
      <xdr:colOff>38100</xdr:colOff>
      <xdr:row>77</xdr:row>
      <xdr:rowOff>19997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11124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21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74140</xdr:rowOff>
    </xdr:from>
    <xdr:to>
      <xdr:col>116</xdr:col>
      <xdr:colOff>114300</xdr:colOff>
      <xdr:row>78</xdr:row>
      <xdr:rowOff>4290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27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52567</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25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78918</xdr:rowOff>
    </xdr:from>
    <xdr:to>
      <xdr:col>112</xdr:col>
      <xdr:colOff>38100</xdr:colOff>
      <xdr:row>78</xdr:row>
      <xdr:rowOff>9068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28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195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37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169389</xdr:rowOff>
    </xdr:from>
    <xdr:to>
      <xdr:col>107</xdr:col>
      <xdr:colOff>101600</xdr:colOff>
      <xdr:row>75</xdr:row>
      <xdr:rowOff>99539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8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116066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63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157709</xdr:rowOff>
    </xdr:from>
    <xdr:to>
      <xdr:col>102</xdr:col>
      <xdr:colOff>165100</xdr:colOff>
      <xdr:row>75</xdr:row>
      <xdr:rowOff>87859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84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104386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62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112599</xdr:rowOff>
    </xdr:from>
    <xdr:to>
      <xdr:col>98</xdr:col>
      <xdr:colOff>38100</xdr:colOff>
      <xdr:row>76</xdr:row>
      <xdr:rowOff>42748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9713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59276</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74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歳出決算総額は、住民一人あたりに換算すると</a:t>
          </a:r>
          <a:r>
            <a:rPr kumimoji="1" lang="en-US" altLang="ja-JP" sz="1300">
              <a:latin typeface="ＭＳ Ｐゴシック" panose="020B0600070205080204" pitchFamily="50" charset="-128"/>
              <a:ea typeface="ＭＳ Ｐゴシック" panose="020B0600070205080204" pitchFamily="50" charset="-128"/>
            </a:rPr>
            <a:t>1,032</a:t>
          </a:r>
          <a:r>
            <a:rPr kumimoji="1" lang="ja-JP" altLang="en-US" sz="1300">
              <a:latin typeface="ＭＳ Ｐゴシック" panose="020B0600070205080204" pitchFamily="50" charset="-128"/>
              <a:ea typeface="ＭＳ Ｐゴシック" panose="020B0600070205080204" pitchFamily="50" charset="-128"/>
            </a:rPr>
            <a:t>千円となっている。主な構成項目である人件費は、住民一人当たり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198,505</a:t>
          </a:r>
          <a:r>
            <a:rPr kumimoji="1" lang="ja-JP" altLang="en-US" sz="1300">
              <a:latin typeface="ＭＳ Ｐゴシック" panose="020B0600070205080204" pitchFamily="50" charset="-128"/>
              <a:ea typeface="ＭＳ Ｐゴシック" panose="020B0600070205080204" pitchFamily="50" charset="-128"/>
            </a:rPr>
            <a:t>円となり、類似団体と比較して</a:t>
          </a:r>
          <a:r>
            <a:rPr kumimoji="1" lang="en-US" altLang="ja-JP" sz="1300">
              <a:latin typeface="ＭＳ Ｐゴシック" panose="020B0600070205080204" pitchFamily="50" charset="-128"/>
              <a:ea typeface="ＭＳ Ｐゴシック" panose="020B0600070205080204" pitchFamily="50" charset="-128"/>
            </a:rPr>
            <a:t>55,463</a:t>
          </a:r>
          <a:r>
            <a:rPr kumimoji="1" lang="ja-JP" altLang="en-US" sz="1300">
              <a:latin typeface="ＭＳ Ｐゴシック" panose="020B0600070205080204" pitchFamily="50" charset="-128"/>
              <a:ea typeface="ＭＳ Ｐゴシック" panose="020B0600070205080204" pitchFamily="50" charset="-128"/>
            </a:rPr>
            <a:t>円多い。また、補助費等は住民一人当たり</a:t>
          </a:r>
          <a:r>
            <a:rPr kumimoji="1" lang="en-US" altLang="ja-JP" sz="1300">
              <a:latin typeface="ＭＳ Ｐゴシック" panose="020B0600070205080204" pitchFamily="50" charset="-128"/>
              <a:ea typeface="ＭＳ Ｐゴシック" panose="020B0600070205080204" pitchFamily="50" charset="-128"/>
            </a:rPr>
            <a:t>194,051</a:t>
          </a:r>
          <a:r>
            <a:rPr kumimoji="1" lang="ja-JP" altLang="en-US" sz="1300">
              <a:latin typeface="ＭＳ Ｐゴシック" panose="020B0600070205080204" pitchFamily="50" charset="-128"/>
              <a:ea typeface="ＭＳ Ｐゴシック" panose="020B0600070205080204" pitchFamily="50" charset="-128"/>
            </a:rPr>
            <a:t>円、普通建設費の更新設備は住民一人当たり</a:t>
          </a:r>
          <a:r>
            <a:rPr kumimoji="1" lang="en-US" altLang="ja-JP" sz="1300">
              <a:latin typeface="ＭＳ Ｐゴシック" panose="020B0600070205080204" pitchFamily="50" charset="-128"/>
              <a:ea typeface="ＭＳ Ｐゴシック" panose="020B0600070205080204" pitchFamily="50" charset="-128"/>
            </a:rPr>
            <a:t>163,187</a:t>
          </a:r>
          <a:r>
            <a:rPr kumimoji="1" lang="ja-JP" altLang="en-US" sz="1300">
              <a:latin typeface="ＭＳ Ｐゴシック" panose="020B0600070205080204" pitchFamily="50" charset="-128"/>
              <a:ea typeface="ＭＳ Ｐゴシック" panose="020B0600070205080204" pitchFamily="50" charset="-128"/>
            </a:rPr>
            <a:t>円と類似団体と比較してそれぞれ</a:t>
          </a:r>
          <a:r>
            <a:rPr kumimoji="1" lang="en-US" altLang="ja-JP" sz="1300">
              <a:latin typeface="ＭＳ Ｐゴシック" panose="020B0600070205080204" pitchFamily="50" charset="-128"/>
              <a:ea typeface="ＭＳ Ｐゴシック" panose="020B0600070205080204" pitchFamily="50" charset="-128"/>
            </a:rPr>
            <a:t>49,099</a:t>
          </a:r>
          <a:r>
            <a:rPr kumimoji="1" lang="ja-JP" altLang="en-US" sz="1300">
              <a:latin typeface="ＭＳ Ｐゴシック" panose="020B0600070205080204" pitchFamily="50" charset="-128"/>
              <a:ea typeface="ＭＳ Ｐゴシック" panose="020B0600070205080204" pitchFamily="50" charset="-128"/>
            </a:rPr>
            <a:t>円及び</a:t>
          </a:r>
          <a:r>
            <a:rPr kumimoji="1" lang="en-US" altLang="ja-JP" sz="1300">
              <a:latin typeface="ＭＳ Ｐゴシック" panose="020B0600070205080204" pitchFamily="50" charset="-128"/>
              <a:ea typeface="ＭＳ Ｐゴシック" panose="020B0600070205080204" pitchFamily="50" charset="-128"/>
            </a:rPr>
            <a:t>82,836</a:t>
          </a:r>
          <a:r>
            <a:rPr kumimoji="1" lang="ja-JP" altLang="en-US" sz="1300">
              <a:latin typeface="ＭＳ Ｐゴシック" panose="020B0600070205080204" pitchFamily="50" charset="-128"/>
              <a:ea typeface="ＭＳ Ｐゴシック" panose="020B0600070205080204" pitchFamily="50" charset="-128"/>
            </a:rPr>
            <a:t>円高い数値となっている。これらの要因としては、市町村合併により旧村に振興室（支所）を設置しており、さらに保育園が６園、小学校が５校と各地域に配置していることが挙げられる。各施設に配置するすべての職員の人件費、さらに交通インフラや公共施設の維持更新には依然として多額の費用が発生している状況である。今後は公共施設等総合管理計画に基づき、適正な施設管理に努める必要がある。事業の成果と課題を分析・評価を行うことで、住民サービスを維持しながらコスト削減を検討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長野県阿智村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5,989
5,812
214.43
6,592,453
6,181,794
258,849
3,737,100
2,582,172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108458</xdr:rowOff>
    </xdr:from>
    <xdr:to>
      <xdr:col>24</xdr:col>
      <xdr:colOff>62865</xdr:colOff>
      <xdr:row>39</xdr:row>
      <xdr:rowOff>112395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3408"/>
          <a:ext cx="1270" cy="13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116222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8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112395</xdr:rowOff>
    </xdr:from>
    <xdr:to>
      <xdr:col>24</xdr:col>
      <xdr:colOff>152400</xdr:colOff>
      <xdr:row>39</xdr:row>
      <xdr:rowOff>112395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55135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108458</xdr:rowOff>
    </xdr:from>
    <xdr:to>
      <xdr:col>24</xdr:col>
      <xdr:colOff>152400</xdr:colOff>
      <xdr:row>31</xdr:row>
      <xdr:rowOff>108458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66167</xdr:rowOff>
    </xdr:from>
    <xdr:to>
      <xdr:col>24</xdr:col>
      <xdr:colOff>63500</xdr:colOff>
      <xdr:row>36</xdr:row>
      <xdr:rowOff>18923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66917"/>
          <a:ext cx="838200" cy="12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4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91059</xdr:rowOff>
    </xdr:from>
    <xdr:to>
      <xdr:col>19</xdr:col>
      <xdr:colOff>177800</xdr:colOff>
      <xdr:row>36</xdr:row>
      <xdr:rowOff>18923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91809"/>
          <a:ext cx="889000" cy="9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23495</xdr:rowOff>
    </xdr:from>
    <xdr:to>
      <xdr:col>20</xdr:col>
      <xdr:colOff>38100</xdr:colOff>
      <xdr:row>36</xdr:row>
      <xdr:rowOff>125095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116222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8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91059</xdr:rowOff>
    </xdr:from>
    <xdr:to>
      <xdr:col>15</xdr:col>
      <xdr:colOff>50800</xdr:colOff>
      <xdr:row>35</xdr:row>
      <xdr:rowOff>113411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91809"/>
          <a:ext cx="889000" cy="2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66675</xdr:rowOff>
    </xdr:from>
    <xdr:to>
      <xdr:col>15</xdr:col>
      <xdr:colOff>101600</xdr:colOff>
      <xdr:row>36</xdr:row>
      <xdr:rowOff>168275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159402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3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113411</xdr:rowOff>
    </xdr:from>
    <xdr:to>
      <xdr:col>10</xdr:col>
      <xdr:colOff>114300</xdr:colOff>
      <xdr:row>35</xdr:row>
      <xdr:rowOff>125349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14161"/>
          <a:ext cx="889000" cy="1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88646</xdr:rowOff>
    </xdr:from>
    <xdr:to>
      <xdr:col>10</xdr:col>
      <xdr:colOff>165100</xdr:colOff>
      <xdr:row>37</xdr:row>
      <xdr:rowOff>18796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9923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3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51689</xdr:rowOff>
    </xdr:from>
    <xdr:to>
      <xdr:col>6</xdr:col>
      <xdr:colOff>38100</xdr:colOff>
      <xdr:row>36</xdr:row>
      <xdr:rowOff>153289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2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144416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3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15367</xdr:rowOff>
    </xdr:from>
    <xdr:to>
      <xdr:col>24</xdr:col>
      <xdr:colOff>114300</xdr:colOff>
      <xdr:row>35</xdr:row>
      <xdr:rowOff>116967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1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38244</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6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139573</xdr:rowOff>
    </xdr:from>
    <xdr:to>
      <xdr:col>20</xdr:col>
      <xdr:colOff>38100</xdr:colOff>
      <xdr:row>36</xdr:row>
      <xdr:rowOff>69723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4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86250</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91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40259</xdr:rowOff>
    </xdr:from>
    <xdr:to>
      <xdr:col>15</xdr:col>
      <xdr:colOff>101600</xdr:colOff>
      <xdr:row>35</xdr:row>
      <xdr:rowOff>141859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4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158386</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81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62611</xdr:rowOff>
    </xdr:from>
    <xdr:to>
      <xdr:col>10</xdr:col>
      <xdr:colOff>165100</xdr:colOff>
      <xdr:row>35</xdr:row>
      <xdr:rowOff>164211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6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9288</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83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74549</xdr:rowOff>
    </xdr:from>
    <xdr:to>
      <xdr:col>6</xdr:col>
      <xdr:colOff>38100</xdr:colOff>
      <xdr:row>36</xdr:row>
      <xdr:rowOff>4699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7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21226</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85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94405</xdr:rowOff>
    </xdr:from>
    <xdr:to>
      <xdr:col>24</xdr:col>
      <xdr:colOff>62865</xdr:colOff>
      <xdr:row>58</xdr:row>
      <xdr:rowOff>111055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9009805"/>
          <a:ext cx="1270" cy="104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114882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111055</xdr:rowOff>
    </xdr:from>
    <xdr:to>
      <xdr:col>24</xdr:col>
      <xdr:colOff>152400</xdr:colOff>
      <xdr:row>58</xdr:row>
      <xdr:rowOff>111055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41082</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785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94405</xdr:rowOff>
    </xdr:from>
    <xdr:to>
      <xdr:col>24</xdr:col>
      <xdr:colOff>152400</xdr:colOff>
      <xdr:row>52</xdr:row>
      <xdr:rowOff>94405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00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41396</xdr:rowOff>
    </xdr:from>
    <xdr:to>
      <xdr:col>24</xdr:col>
      <xdr:colOff>63500</xdr:colOff>
      <xdr:row>58</xdr:row>
      <xdr:rowOff>50674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985496"/>
          <a:ext cx="838200" cy="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145298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917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166871</xdr:rowOff>
    </xdr:from>
    <xdr:to>
      <xdr:col>24</xdr:col>
      <xdr:colOff>114300</xdr:colOff>
      <xdr:row>58</xdr:row>
      <xdr:rowOff>97021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3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50674</xdr:rowOff>
    </xdr:from>
    <xdr:to>
      <xdr:col>19</xdr:col>
      <xdr:colOff>177800</xdr:colOff>
      <xdr:row>58</xdr:row>
      <xdr:rowOff>59720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994774"/>
          <a:ext cx="889000" cy="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2391</xdr:rowOff>
    </xdr:from>
    <xdr:to>
      <xdr:col>20</xdr:col>
      <xdr:colOff>38100</xdr:colOff>
      <xdr:row>58</xdr:row>
      <xdr:rowOff>103991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4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95118</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1003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158764</xdr:rowOff>
    </xdr:from>
    <xdr:to>
      <xdr:col>15</xdr:col>
      <xdr:colOff>50800</xdr:colOff>
      <xdr:row>58</xdr:row>
      <xdr:rowOff>59720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931414"/>
          <a:ext cx="889000" cy="7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169463</xdr:rowOff>
    </xdr:from>
    <xdr:to>
      <xdr:col>15</xdr:col>
      <xdr:colOff>101600</xdr:colOff>
      <xdr:row>58</xdr:row>
      <xdr:rowOff>99613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94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116140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1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158764</xdr:rowOff>
    </xdr:from>
    <xdr:to>
      <xdr:col>10</xdr:col>
      <xdr:colOff>114300</xdr:colOff>
      <xdr:row>58</xdr:row>
      <xdr:rowOff>56078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31414"/>
          <a:ext cx="889000" cy="6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140361</xdr:rowOff>
    </xdr:from>
    <xdr:to>
      <xdr:col>10</xdr:col>
      <xdr:colOff>165100</xdr:colOff>
      <xdr:row>58</xdr:row>
      <xdr:rowOff>70511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1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61638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1000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30176</xdr:rowOff>
    </xdr:from>
    <xdr:to>
      <xdr:col>6</xdr:col>
      <xdr:colOff>38100</xdr:colOff>
      <xdr:row>58</xdr:row>
      <xdr:rowOff>131776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97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122903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1006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162046</xdr:rowOff>
    </xdr:from>
    <xdr:to>
      <xdr:col>24</xdr:col>
      <xdr:colOff>114300</xdr:colOff>
      <xdr:row>58</xdr:row>
      <xdr:rowOff>92196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3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121423</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22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171324</xdr:rowOff>
    </xdr:from>
    <xdr:to>
      <xdr:col>20</xdr:col>
      <xdr:colOff>38100</xdr:colOff>
      <xdr:row>58</xdr:row>
      <xdr:rowOff>101474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4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118001</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71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8920</xdr:rowOff>
    </xdr:from>
    <xdr:to>
      <xdr:col>15</xdr:col>
      <xdr:colOff>101600</xdr:colOff>
      <xdr:row>58</xdr:row>
      <xdr:rowOff>110520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5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101647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1004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107964</xdr:rowOff>
    </xdr:from>
    <xdr:to>
      <xdr:col>10</xdr:col>
      <xdr:colOff>165100</xdr:colOff>
      <xdr:row>58</xdr:row>
      <xdr:rowOff>38114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8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54641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65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5278</xdr:rowOff>
    </xdr:from>
    <xdr:to>
      <xdr:col>6</xdr:col>
      <xdr:colOff>38100</xdr:colOff>
      <xdr:row>58</xdr:row>
      <xdr:rowOff>106878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4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123405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72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85361</xdr:rowOff>
    </xdr:from>
    <xdr:to>
      <xdr:col>24</xdr:col>
      <xdr:colOff>62865</xdr:colOff>
      <xdr:row>77</xdr:row>
      <xdr:rowOff>54392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86861"/>
          <a:ext cx="1270" cy="116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58219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25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54392</xdr:rowOff>
    </xdr:from>
    <xdr:to>
      <xdr:col>24</xdr:col>
      <xdr:colOff>152400</xdr:colOff>
      <xdr:row>77</xdr:row>
      <xdr:rowOff>54392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25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32038</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86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85361</xdr:rowOff>
    </xdr:from>
    <xdr:to>
      <xdr:col>24</xdr:col>
      <xdr:colOff>152400</xdr:colOff>
      <xdr:row>70</xdr:row>
      <xdr:rowOff>85361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8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41802</xdr:rowOff>
    </xdr:from>
    <xdr:to>
      <xdr:col>24</xdr:col>
      <xdr:colOff>63500</xdr:colOff>
      <xdr:row>74</xdr:row>
      <xdr:rowOff>60113</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3797300" y="12729102"/>
          <a:ext cx="838200" cy="1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119356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0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140929</xdr:rowOff>
    </xdr:from>
    <xdr:to>
      <xdr:col>24</xdr:col>
      <xdr:colOff>114300</xdr:colOff>
      <xdr:row>75</xdr:row>
      <xdr:rowOff>71079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82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41802</xdr:rowOff>
    </xdr:from>
    <xdr:to>
      <xdr:col>19</xdr:col>
      <xdr:colOff>177800</xdr:colOff>
      <xdr:row>74</xdr:row>
      <xdr:rowOff>59490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908300" y="12729102"/>
          <a:ext cx="889000" cy="1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15680</xdr:rowOff>
    </xdr:from>
    <xdr:to>
      <xdr:col>20</xdr:col>
      <xdr:colOff>38100</xdr:colOff>
      <xdr:row>75</xdr:row>
      <xdr:rowOff>117280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87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108407</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96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59490</xdr:rowOff>
    </xdr:from>
    <xdr:to>
      <xdr:col>15</xdr:col>
      <xdr:colOff>50800</xdr:colOff>
      <xdr:row>75</xdr:row>
      <xdr:rowOff>94689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2746790"/>
          <a:ext cx="889000" cy="20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158166</xdr:rowOff>
    </xdr:from>
    <xdr:to>
      <xdr:col>15</xdr:col>
      <xdr:colOff>101600</xdr:colOff>
      <xdr:row>75</xdr:row>
      <xdr:rowOff>88316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8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79443</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938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34972</xdr:rowOff>
    </xdr:from>
    <xdr:to>
      <xdr:col>10</xdr:col>
      <xdr:colOff>114300</xdr:colOff>
      <xdr:row>75</xdr:row>
      <xdr:rowOff>94689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1130300" y="12893722"/>
          <a:ext cx="889000" cy="5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102250</xdr:rowOff>
    </xdr:from>
    <xdr:to>
      <xdr:col>10</xdr:col>
      <xdr:colOff>165100</xdr:colOff>
      <xdr:row>76</xdr:row>
      <xdr:rowOff>32401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23527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305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127465</xdr:rowOff>
    </xdr:from>
    <xdr:to>
      <xdr:col>6</xdr:col>
      <xdr:colOff>38100</xdr:colOff>
      <xdr:row>76</xdr:row>
      <xdr:rowOff>57615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48742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30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9313</xdr:rowOff>
    </xdr:from>
    <xdr:to>
      <xdr:col>24</xdr:col>
      <xdr:colOff>114300</xdr:colOff>
      <xdr:row>74</xdr:row>
      <xdr:rowOff>110913</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69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32190</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548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162452</xdr:rowOff>
    </xdr:from>
    <xdr:to>
      <xdr:col>20</xdr:col>
      <xdr:colOff>38100</xdr:colOff>
      <xdr:row>74</xdr:row>
      <xdr:rowOff>92602</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67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109129</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453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8690</xdr:rowOff>
    </xdr:from>
    <xdr:to>
      <xdr:col>15</xdr:col>
      <xdr:colOff>101600</xdr:colOff>
      <xdr:row>74</xdr:row>
      <xdr:rowOff>110290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69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126817</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47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43889</xdr:rowOff>
    </xdr:from>
    <xdr:to>
      <xdr:col>10</xdr:col>
      <xdr:colOff>165100</xdr:colOff>
      <xdr:row>75</xdr:row>
      <xdr:rowOff>145489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29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162016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267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155622</xdr:rowOff>
    </xdr:from>
    <xdr:to>
      <xdr:col>6</xdr:col>
      <xdr:colOff>38100</xdr:colOff>
      <xdr:row>75</xdr:row>
      <xdr:rowOff>85772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284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102299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261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158102</xdr:rowOff>
    </xdr:from>
    <xdr:to>
      <xdr:col>24</xdr:col>
      <xdr:colOff>62865</xdr:colOff>
      <xdr:row>98</xdr:row>
      <xdr:rowOff>24112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17152"/>
          <a:ext cx="1270" cy="140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27939</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24112</xdr:rowOff>
    </xdr:from>
    <xdr:to>
      <xdr:col>24</xdr:col>
      <xdr:colOff>152400</xdr:colOff>
      <xdr:row>98</xdr:row>
      <xdr:rowOff>24112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2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104779</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158102</xdr:rowOff>
    </xdr:from>
    <xdr:to>
      <xdr:col>24</xdr:col>
      <xdr:colOff>152400</xdr:colOff>
      <xdr:row>89</xdr:row>
      <xdr:rowOff>158102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107048</xdr:rowOff>
    </xdr:from>
    <xdr:to>
      <xdr:col>24</xdr:col>
      <xdr:colOff>63500</xdr:colOff>
      <xdr:row>96</xdr:row>
      <xdr:rowOff>107353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566248"/>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119054</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235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95946</xdr:rowOff>
    </xdr:from>
    <xdr:to>
      <xdr:col>19</xdr:col>
      <xdr:colOff>177800</xdr:colOff>
      <xdr:row>96</xdr:row>
      <xdr:rowOff>107048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555146"/>
          <a:ext cx="889000" cy="1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89326</xdr:rowOff>
    </xdr:from>
    <xdr:to>
      <xdr:col>20</xdr:col>
      <xdr:colOff>38100</xdr:colOff>
      <xdr:row>96</xdr:row>
      <xdr:rowOff>19476</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36003</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615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144698</xdr:rowOff>
    </xdr:from>
    <xdr:to>
      <xdr:col>15</xdr:col>
      <xdr:colOff>50800</xdr:colOff>
      <xdr:row>96</xdr:row>
      <xdr:rowOff>95946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432448"/>
          <a:ext cx="889000" cy="12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109984</xdr:rowOff>
    </xdr:from>
    <xdr:to>
      <xdr:col>15</xdr:col>
      <xdr:colOff>101600</xdr:colOff>
      <xdr:row>96</xdr:row>
      <xdr:rowOff>40134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56661</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144698</xdr:rowOff>
    </xdr:from>
    <xdr:to>
      <xdr:col>10</xdr:col>
      <xdr:colOff>114300</xdr:colOff>
      <xdr:row>96</xdr:row>
      <xdr:rowOff>80637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432448"/>
          <a:ext cx="889000" cy="10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154752</xdr:rowOff>
    </xdr:from>
    <xdr:to>
      <xdr:col>10</xdr:col>
      <xdr:colOff>165100</xdr:colOff>
      <xdr:row>96</xdr:row>
      <xdr:rowOff>84902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76029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53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16464</xdr:rowOff>
    </xdr:from>
    <xdr:to>
      <xdr:col>6</xdr:col>
      <xdr:colOff>38100</xdr:colOff>
      <xdr:row>96</xdr:row>
      <xdr:rowOff>118064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134591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56553</xdr:rowOff>
    </xdr:from>
    <xdr:to>
      <xdr:col>24</xdr:col>
      <xdr:colOff>114300</xdr:colOff>
      <xdr:row>96</xdr:row>
      <xdr:rowOff>158153</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51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34980</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49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56248</xdr:rowOff>
    </xdr:from>
    <xdr:to>
      <xdr:col>20</xdr:col>
      <xdr:colOff>38100</xdr:colOff>
      <xdr:row>96</xdr:row>
      <xdr:rowOff>157848</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51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148975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60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45146</xdr:rowOff>
    </xdr:from>
    <xdr:to>
      <xdr:col>15</xdr:col>
      <xdr:colOff>101600</xdr:colOff>
      <xdr:row>96</xdr:row>
      <xdr:rowOff>146746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50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137873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59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93898</xdr:rowOff>
    </xdr:from>
    <xdr:to>
      <xdr:col>10</xdr:col>
      <xdr:colOff>165100</xdr:colOff>
      <xdr:row>96</xdr:row>
      <xdr:rowOff>24048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3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40575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15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29837</xdr:rowOff>
    </xdr:from>
    <xdr:to>
      <xdr:col>6</xdr:col>
      <xdr:colOff>38100</xdr:colOff>
      <xdr:row>96</xdr:row>
      <xdr:rowOff>131437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48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122564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58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54661</xdr:rowOff>
    </xdr:from>
    <xdr:to>
      <xdr:col>54</xdr:col>
      <xdr:colOff>189865</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198161"/>
          <a:ext cx="1270" cy="1456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1338</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49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54661</xdr:rowOff>
    </xdr:from>
    <xdr:to>
      <xdr:col>55</xdr:col>
      <xdr:colOff>88900</xdr:colOff>
      <xdr:row>30</xdr:row>
      <xdr:rowOff>54661</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19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110863</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2830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87986</xdr:rowOff>
    </xdr:from>
    <xdr:to>
      <xdr:col>55</xdr:col>
      <xdr:colOff>50800</xdr:colOff>
      <xdr:row>38</xdr:row>
      <xdr:rowOff>18135</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4316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91186</xdr:rowOff>
    </xdr:from>
    <xdr:to>
      <xdr:col>50</xdr:col>
      <xdr:colOff>165100</xdr:colOff>
      <xdr:row>38</xdr:row>
      <xdr:rowOff>21336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37863</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210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168046</xdr:rowOff>
    </xdr:from>
    <xdr:to>
      <xdr:col>41</xdr:col>
      <xdr:colOff>50800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972300" y="6511696"/>
          <a:ext cx="889000" cy="14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15003</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31005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117246</xdr:rowOff>
    </xdr:from>
    <xdr:to>
      <xdr:col>36</xdr:col>
      <xdr:colOff>165100</xdr:colOff>
      <xdr:row>38</xdr:row>
      <xdr:rowOff>47396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46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38523</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553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117678</xdr:rowOff>
    </xdr:from>
    <xdr:to>
      <xdr:col>54</xdr:col>
      <xdr:colOff>189865</xdr:colOff>
      <xdr:row>58</xdr:row>
      <xdr:rowOff>170919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61628"/>
          <a:ext cx="1270" cy="12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3296</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1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170919</xdr:rowOff>
    </xdr:from>
    <xdr:to>
      <xdr:col>55</xdr:col>
      <xdr:colOff>88900</xdr:colOff>
      <xdr:row>58</xdr:row>
      <xdr:rowOff>170919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1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64355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3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117678</xdr:rowOff>
    </xdr:from>
    <xdr:to>
      <xdr:col>55</xdr:col>
      <xdr:colOff>88900</xdr:colOff>
      <xdr:row>51</xdr:row>
      <xdr:rowOff>117678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6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146870</xdr:rowOff>
    </xdr:from>
    <xdr:to>
      <xdr:col>55</xdr:col>
      <xdr:colOff>0</xdr:colOff>
      <xdr:row>55</xdr:row>
      <xdr:rowOff>169098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576620"/>
          <a:ext cx="838200" cy="2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56865</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58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78438</xdr:rowOff>
    </xdr:from>
    <xdr:to>
      <xdr:col>55</xdr:col>
      <xdr:colOff>50800</xdr:colOff>
      <xdr:row>57</xdr:row>
      <xdr:rowOff>8588</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67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169098</xdr:rowOff>
    </xdr:from>
    <xdr:to>
      <xdr:col>50</xdr:col>
      <xdr:colOff>114300</xdr:colOff>
      <xdr:row>56</xdr:row>
      <xdr:rowOff>35085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598848"/>
          <a:ext cx="889000" cy="3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64394</xdr:rowOff>
    </xdr:from>
    <xdr:to>
      <xdr:col>50</xdr:col>
      <xdr:colOff>165100</xdr:colOff>
      <xdr:row>56</xdr:row>
      <xdr:rowOff>165994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66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157121</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7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35085</xdr:rowOff>
    </xdr:from>
    <xdr:to>
      <xdr:col>45</xdr:col>
      <xdr:colOff>177800</xdr:colOff>
      <xdr:row>56</xdr:row>
      <xdr:rowOff>150444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636285"/>
          <a:ext cx="889000" cy="11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66916</xdr:rowOff>
    </xdr:from>
    <xdr:to>
      <xdr:col>46</xdr:col>
      <xdr:colOff>38100</xdr:colOff>
      <xdr:row>56</xdr:row>
      <xdr:rowOff>168516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66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159643</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76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144996</xdr:rowOff>
    </xdr:from>
    <xdr:to>
      <xdr:col>41</xdr:col>
      <xdr:colOff>50800</xdr:colOff>
      <xdr:row>56</xdr:row>
      <xdr:rowOff>150444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746196"/>
          <a:ext cx="889000" cy="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95765</xdr:rowOff>
    </xdr:from>
    <xdr:to>
      <xdr:col>41</xdr:col>
      <xdr:colOff>101600</xdr:colOff>
      <xdr:row>57</xdr:row>
      <xdr:rowOff>25915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42442</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4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113757</xdr:rowOff>
    </xdr:from>
    <xdr:to>
      <xdr:col>36</xdr:col>
      <xdr:colOff>165100</xdr:colOff>
      <xdr:row>57</xdr:row>
      <xdr:rowOff>43907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71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35034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80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96070</xdr:rowOff>
    </xdr:from>
    <xdr:to>
      <xdr:col>55</xdr:col>
      <xdr:colOff>50800</xdr:colOff>
      <xdr:row>56</xdr:row>
      <xdr:rowOff>26220</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52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118947</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37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118298</xdr:rowOff>
    </xdr:from>
    <xdr:to>
      <xdr:col>50</xdr:col>
      <xdr:colOff>165100</xdr:colOff>
      <xdr:row>56</xdr:row>
      <xdr:rowOff>48448</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54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64975</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32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155735</xdr:rowOff>
    </xdr:from>
    <xdr:to>
      <xdr:col>46</xdr:col>
      <xdr:colOff>38100</xdr:colOff>
      <xdr:row>56</xdr:row>
      <xdr:rowOff>85885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58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102412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36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99644</xdr:rowOff>
    </xdr:from>
    <xdr:to>
      <xdr:col>41</xdr:col>
      <xdr:colOff>101600</xdr:colOff>
      <xdr:row>57</xdr:row>
      <xdr:rowOff>29794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7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20921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9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94196</xdr:rowOff>
    </xdr:from>
    <xdr:to>
      <xdr:col>36</xdr:col>
      <xdr:colOff>165100</xdr:colOff>
      <xdr:row>57</xdr:row>
      <xdr:rowOff>24346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69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40873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47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45855</xdr:rowOff>
    </xdr:from>
    <xdr:to>
      <xdr:col>54</xdr:col>
      <xdr:colOff>189865</xdr:colOff>
      <xdr:row>78</xdr:row>
      <xdr:rowOff>129752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47355"/>
          <a:ext cx="1270" cy="14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133579</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5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129752</xdr:rowOff>
    </xdr:from>
    <xdr:to>
      <xdr:col>55</xdr:col>
      <xdr:colOff>88900</xdr:colOff>
      <xdr:row>78</xdr:row>
      <xdr:rowOff>129752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502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163982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160,263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45855</xdr:rowOff>
    </xdr:from>
    <xdr:to>
      <xdr:col>55</xdr:col>
      <xdr:colOff>88900</xdr:colOff>
      <xdr:row>70</xdr:row>
      <xdr:rowOff>45855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4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131251</xdr:rowOff>
    </xdr:from>
    <xdr:to>
      <xdr:col>55</xdr:col>
      <xdr:colOff>0</xdr:colOff>
      <xdr:row>74</xdr:row>
      <xdr:rowOff>142590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9639300" y="12818551"/>
          <a:ext cx="838200" cy="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105064</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135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126637</xdr:rowOff>
    </xdr:from>
    <xdr:to>
      <xdr:col>55</xdr:col>
      <xdr:colOff>50800</xdr:colOff>
      <xdr:row>77</xdr:row>
      <xdr:rowOff>56787</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15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51981</xdr:rowOff>
    </xdr:from>
    <xdr:to>
      <xdr:col>50</xdr:col>
      <xdr:colOff>114300</xdr:colOff>
      <xdr:row>74</xdr:row>
      <xdr:rowOff>131251</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8750300" y="12739281"/>
          <a:ext cx="889000" cy="7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117712</xdr:rowOff>
    </xdr:from>
    <xdr:to>
      <xdr:col>50</xdr:col>
      <xdr:colOff>165100</xdr:colOff>
      <xdr:row>77</xdr:row>
      <xdr:rowOff>47862</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14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38989</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324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83528</xdr:rowOff>
    </xdr:from>
    <xdr:to>
      <xdr:col>45</xdr:col>
      <xdr:colOff>177800</xdr:colOff>
      <xdr:row>74</xdr:row>
      <xdr:rowOff>51981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7861300" y="12427928"/>
          <a:ext cx="889000" cy="31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134418</xdr:rowOff>
    </xdr:from>
    <xdr:to>
      <xdr:col>46</xdr:col>
      <xdr:colOff>38100</xdr:colOff>
      <xdr:row>77</xdr:row>
      <xdr:rowOff>64568</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55695</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325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83528</xdr:rowOff>
    </xdr:from>
    <xdr:to>
      <xdr:col>41</xdr:col>
      <xdr:colOff>50800</xdr:colOff>
      <xdr:row>73</xdr:row>
      <xdr:rowOff>143751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6972300" y="12427928"/>
          <a:ext cx="889000" cy="23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143179</xdr:rowOff>
    </xdr:from>
    <xdr:to>
      <xdr:col>41</xdr:col>
      <xdr:colOff>101600</xdr:colOff>
      <xdr:row>77</xdr:row>
      <xdr:rowOff>73329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17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64456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32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93856</xdr:rowOff>
    </xdr:from>
    <xdr:to>
      <xdr:col>36</xdr:col>
      <xdr:colOff>165100</xdr:colOff>
      <xdr:row>78</xdr:row>
      <xdr:rowOff>24006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9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15133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33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91790</xdr:rowOff>
    </xdr:from>
    <xdr:to>
      <xdr:col>55</xdr:col>
      <xdr:colOff>50800</xdr:colOff>
      <xdr:row>75</xdr:row>
      <xdr:rowOff>21940</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277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114667</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263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80451</xdr:rowOff>
    </xdr:from>
    <xdr:to>
      <xdr:col>50</xdr:col>
      <xdr:colOff>165100</xdr:colOff>
      <xdr:row>75</xdr:row>
      <xdr:rowOff>10601</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276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27128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254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1181</xdr:rowOff>
    </xdr:from>
    <xdr:to>
      <xdr:col>46</xdr:col>
      <xdr:colOff>38100</xdr:colOff>
      <xdr:row>74</xdr:row>
      <xdr:rowOff>102781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268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119308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246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32728</xdr:rowOff>
    </xdr:from>
    <xdr:to>
      <xdr:col>41</xdr:col>
      <xdr:colOff>101600</xdr:colOff>
      <xdr:row>72</xdr:row>
      <xdr:rowOff>134328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237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70</xdr:row>
      <xdr:rowOff>150855</xdr:rowOff>
    </xdr:from>
    <xdr:ext cx="59901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61795" y="12152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92951</xdr:rowOff>
    </xdr:from>
    <xdr:to>
      <xdr:col>36</xdr:col>
      <xdr:colOff>165100</xdr:colOff>
      <xdr:row>74</xdr:row>
      <xdr:rowOff>23101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260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39628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238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14252</xdr:rowOff>
    </xdr:from>
    <xdr:to>
      <xdr:col>54</xdr:col>
      <xdr:colOff>189865</xdr:colOff>
      <xdr:row>98</xdr:row>
      <xdr:rowOff>157742</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616202"/>
          <a:ext cx="1270" cy="134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161569</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157742</xdr:rowOff>
    </xdr:from>
    <xdr:to>
      <xdr:col>55</xdr:col>
      <xdr:colOff>88900</xdr:colOff>
      <xdr:row>98</xdr:row>
      <xdr:rowOff>157742</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132379</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9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14252</xdr:rowOff>
    </xdr:from>
    <xdr:to>
      <xdr:col>55</xdr:col>
      <xdr:colOff>88900</xdr:colOff>
      <xdr:row>91</xdr:row>
      <xdr:rowOff>14252</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61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89599</xdr:rowOff>
    </xdr:from>
    <xdr:to>
      <xdr:col>55</xdr:col>
      <xdr:colOff>0</xdr:colOff>
      <xdr:row>97</xdr:row>
      <xdr:rowOff>136683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639300" y="16720249"/>
          <a:ext cx="838200" cy="4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131656</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762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153229</xdr:rowOff>
    </xdr:from>
    <xdr:to>
      <xdr:col>55</xdr:col>
      <xdr:colOff>50800</xdr:colOff>
      <xdr:row>98</xdr:row>
      <xdr:rowOff>83379</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78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136683</xdr:rowOff>
    </xdr:from>
    <xdr:to>
      <xdr:col>50</xdr:col>
      <xdr:colOff>114300</xdr:colOff>
      <xdr:row>97</xdr:row>
      <xdr:rowOff>136753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6767333"/>
          <a:ext cx="889000" cy="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163953</xdr:rowOff>
    </xdr:from>
    <xdr:to>
      <xdr:col>50</xdr:col>
      <xdr:colOff>165100</xdr:colOff>
      <xdr:row>98</xdr:row>
      <xdr:rowOff>94103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7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85230</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88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136753</xdr:rowOff>
    </xdr:from>
    <xdr:to>
      <xdr:col>45</xdr:col>
      <xdr:colOff>177800</xdr:colOff>
      <xdr:row>98</xdr:row>
      <xdr:rowOff>12864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767403"/>
          <a:ext cx="889000" cy="4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156780</xdr:rowOff>
    </xdr:from>
    <xdr:to>
      <xdr:col>46</xdr:col>
      <xdr:colOff>38100</xdr:colOff>
      <xdr:row>98</xdr:row>
      <xdr:rowOff>86930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78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78057</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88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12864</xdr:rowOff>
    </xdr:from>
    <xdr:to>
      <xdr:col>41</xdr:col>
      <xdr:colOff>50800</xdr:colOff>
      <xdr:row>98</xdr:row>
      <xdr:rowOff>49073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814964"/>
          <a:ext cx="889000" cy="3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162903</xdr:rowOff>
    </xdr:from>
    <xdr:to>
      <xdr:col>41</xdr:col>
      <xdr:colOff>101600</xdr:colOff>
      <xdr:row>98</xdr:row>
      <xdr:rowOff>93053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79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84180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88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169481</xdr:rowOff>
    </xdr:from>
    <xdr:to>
      <xdr:col>36</xdr:col>
      <xdr:colOff>165100</xdr:colOff>
      <xdr:row>98</xdr:row>
      <xdr:rowOff>99631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116158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57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38799</xdr:rowOff>
    </xdr:from>
    <xdr:to>
      <xdr:col>55</xdr:col>
      <xdr:colOff>50800</xdr:colOff>
      <xdr:row>97</xdr:row>
      <xdr:rowOff>140399</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66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61676</xdr:rowOff>
    </xdr:from>
    <xdr:ext cx="599010"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520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85883</xdr:rowOff>
    </xdr:from>
    <xdr:to>
      <xdr:col>50</xdr:col>
      <xdr:colOff>165100</xdr:colOff>
      <xdr:row>98</xdr:row>
      <xdr:rowOff>16033</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71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32560</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39795" y="16491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85953</xdr:rowOff>
    </xdr:from>
    <xdr:to>
      <xdr:col>46</xdr:col>
      <xdr:colOff>38100</xdr:colOff>
      <xdr:row>98</xdr:row>
      <xdr:rowOff>16103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71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32630</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50795" y="16491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133514</xdr:rowOff>
    </xdr:from>
    <xdr:to>
      <xdr:col>41</xdr:col>
      <xdr:colOff>101600</xdr:colOff>
      <xdr:row>98</xdr:row>
      <xdr:rowOff>63664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76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80191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61795" y="1653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169723</xdr:rowOff>
    </xdr:from>
    <xdr:to>
      <xdr:col>36</xdr:col>
      <xdr:colOff>165100</xdr:colOff>
      <xdr:row>98</xdr:row>
      <xdr:rowOff>99873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80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91000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89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46464</xdr:rowOff>
    </xdr:from>
    <xdr:to>
      <xdr:col>85</xdr:col>
      <xdr:colOff>126364</xdr:colOff>
      <xdr:row>39</xdr:row>
      <xdr:rowOff>118244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189964"/>
          <a:ext cx="1269" cy="1614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122071</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118244</xdr:rowOff>
    </xdr:from>
    <xdr:to>
      <xdr:col>86</xdr:col>
      <xdr:colOff>25400</xdr:colOff>
      <xdr:row>39</xdr:row>
      <xdr:rowOff>118244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164591</xdr:rowOff>
    </xdr:from>
    <xdr:ext cx="599010"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496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46464</xdr:rowOff>
    </xdr:from>
    <xdr:to>
      <xdr:col>86</xdr:col>
      <xdr:colOff>25400</xdr:colOff>
      <xdr:row>30</xdr:row>
      <xdr:rowOff>46464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18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149595</xdr:rowOff>
    </xdr:from>
    <xdr:to>
      <xdr:col>85</xdr:col>
      <xdr:colOff>127000</xdr:colOff>
      <xdr:row>37</xdr:row>
      <xdr:rowOff>150754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5481300" y="6493245"/>
          <a:ext cx="838200" cy="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114582</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458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136155</xdr:rowOff>
    </xdr:from>
    <xdr:to>
      <xdr:col>85</xdr:col>
      <xdr:colOff>177800</xdr:colOff>
      <xdr:row>38</xdr:row>
      <xdr:rowOff>66304</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798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150754</xdr:rowOff>
    </xdr:from>
    <xdr:to>
      <xdr:col>81</xdr:col>
      <xdr:colOff>50800</xdr:colOff>
      <xdr:row>37</xdr:row>
      <xdr:rowOff>151930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4592300" y="6494404"/>
          <a:ext cx="889000" cy="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149251</xdr:rowOff>
    </xdr:from>
    <xdr:to>
      <xdr:col>81</xdr:col>
      <xdr:colOff>101600</xdr:colOff>
      <xdr:row>38</xdr:row>
      <xdr:rowOff>79401</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4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70528</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58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78256</xdr:rowOff>
    </xdr:from>
    <xdr:to>
      <xdr:col>76</xdr:col>
      <xdr:colOff>114300</xdr:colOff>
      <xdr:row>37</xdr:row>
      <xdr:rowOff>151930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3703300" y="6421906"/>
          <a:ext cx="889000" cy="7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9510</xdr:rowOff>
    </xdr:from>
    <xdr:to>
      <xdr:col>76</xdr:col>
      <xdr:colOff>165100</xdr:colOff>
      <xdr:row>38</xdr:row>
      <xdr:rowOff>111110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5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102237</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61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78256</xdr:rowOff>
    </xdr:from>
    <xdr:to>
      <xdr:col>71</xdr:col>
      <xdr:colOff>177800</xdr:colOff>
      <xdr:row>37</xdr:row>
      <xdr:rowOff>155016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814300" y="6421906"/>
          <a:ext cx="889000" cy="7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51475</xdr:rowOff>
    </xdr:from>
    <xdr:to>
      <xdr:col>72</xdr:col>
      <xdr:colOff>38100</xdr:colOff>
      <xdr:row>37</xdr:row>
      <xdr:rowOff>153075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144202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48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136465</xdr:rowOff>
    </xdr:from>
    <xdr:to>
      <xdr:col>67</xdr:col>
      <xdr:colOff>101600</xdr:colOff>
      <xdr:row>38</xdr:row>
      <xdr:rowOff>66615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48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57742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57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98795</xdr:rowOff>
    </xdr:from>
    <xdr:to>
      <xdr:col>85</xdr:col>
      <xdr:colOff>177800</xdr:colOff>
      <xdr:row>38</xdr:row>
      <xdr:rowOff>28946</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4424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121672</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29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99954</xdr:rowOff>
    </xdr:from>
    <xdr:to>
      <xdr:col>81</xdr:col>
      <xdr:colOff>101600</xdr:colOff>
      <xdr:row>38</xdr:row>
      <xdr:rowOff>30104</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44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46631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21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101130</xdr:rowOff>
    </xdr:from>
    <xdr:to>
      <xdr:col>76</xdr:col>
      <xdr:colOff>165100</xdr:colOff>
      <xdr:row>38</xdr:row>
      <xdr:rowOff>31280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44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47807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22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27456</xdr:rowOff>
    </xdr:from>
    <xdr:to>
      <xdr:col>72</xdr:col>
      <xdr:colOff>38100</xdr:colOff>
      <xdr:row>37</xdr:row>
      <xdr:rowOff>129056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37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145583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14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104216</xdr:rowOff>
    </xdr:from>
    <xdr:to>
      <xdr:col>67</xdr:col>
      <xdr:colOff>101600</xdr:colOff>
      <xdr:row>38</xdr:row>
      <xdr:rowOff>34366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44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50893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22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141983</xdr:rowOff>
    </xdr:from>
    <xdr:to>
      <xdr:col>85</xdr:col>
      <xdr:colOff>126364</xdr:colOff>
      <xdr:row>58</xdr:row>
      <xdr:rowOff>119842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14483"/>
          <a:ext cx="1269" cy="134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123669</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119842</xdr:rowOff>
    </xdr:from>
    <xdr:to>
      <xdr:col>86</xdr:col>
      <xdr:colOff>25400</xdr:colOff>
      <xdr:row>58</xdr:row>
      <xdr:rowOff>119842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6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88660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8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459,301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141983</xdr:rowOff>
    </xdr:from>
    <xdr:to>
      <xdr:col>86</xdr:col>
      <xdr:colOff>25400</xdr:colOff>
      <xdr:row>50</xdr:row>
      <xdr:rowOff>141983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1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129684</xdr:rowOff>
    </xdr:from>
    <xdr:to>
      <xdr:col>85</xdr:col>
      <xdr:colOff>127000</xdr:colOff>
      <xdr:row>57</xdr:row>
      <xdr:rowOff>160989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902334"/>
          <a:ext cx="838200" cy="3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93603</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4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70726</xdr:rowOff>
    </xdr:from>
    <xdr:to>
      <xdr:col>85</xdr:col>
      <xdr:colOff>177800</xdr:colOff>
      <xdr:row>58</xdr:row>
      <xdr:rowOff>876</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160989</xdr:rowOff>
    </xdr:from>
    <xdr:to>
      <xdr:col>81</xdr:col>
      <xdr:colOff>50800</xdr:colOff>
      <xdr:row>58</xdr:row>
      <xdr:rowOff>1420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933639"/>
          <a:ext cx="889000" cy="1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95765</xdr:rowOff>
    </xdr:from>
    <xdr:to>
      <xdr:col>81</xdr:col>
      <xdr:colOff>101600</xdr:colOff>
      <xdr:row>58</xdr:row>
      <xdr:rowOff>25915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42442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64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115779</xdr:rowOff>
    </xdr:from>
    <xdr:to>
      <xdr:col>76</xdr:col>
      <xdr:colOff>114300</xdr:colOff>
      <xdr:row>58</xdr:row>
      <xdr:rowOff>1420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888429"/>
          <a:ext cx="889000" cy="5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118386</xdr:rowOff>
    </xdr:from>
    <xdr:to>
      <xdr:col>76</xdr:col>
      <xdr:colOff>165100</xdr:colOff>
      <xdr:row>58</xdr:row>
      <xdr:rowOff>48536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9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65063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66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109835</xdr:rowOff>
    </xdr:from>
    <xdr:to>
      <xdr:col>71</xdr:col>
      <xdr:colOff>177800</xdr:colOff>
      <xdr:row>57</xdr:row>
      <xdr:rowOff>115779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882485"/>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131054</xdr:rowOff>
    </xdr:from>
    <xdr:to>
      <xdr:col>72</xdr:col>
      <xdr:colOff>38100</xdr:colOff>
      <xdr:row>58</xdr:row>
      <xdr:rowOff>61204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9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52331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99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151095</xdr:rowOff>
    </xdr:from>
    <xdr:to>
      <xdr:col>67</xdr:col>
      <xdr:colOff>101600</xdr:colOff>
      <xdr:row>58</xdr:row>
      <xdr:rowOff>81245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72372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1001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78884</xdr:rowOff>
    </xdr:from>
    <xdr:to>
      <xdr:col>85</xdr:col>
      <xdr:colOff>177800</xdr:colOff>
      <xdr:row>58</xdr:row>
      <xdr:rowOff>9034</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57311</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2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110189</xdr:rowOff>
    </xdr:from>
    <xdr:to>
      <xdr:col>81</xdr:col>
      <xdr:colOff>101600</xdr:colOff>
      <xdr:row>58</xdr:row>
      <xdr:rowOff>40339</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8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31466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97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122070</xdr:rowOff>
    </xdr:from>
    <xdr:to>
      <xdr:col>76</xdr:col>
      <xdr:colOff>165100</xdr:colOff>
      <xdr:row>58</xdr:row>
      <xdr:rowOff>52220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9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43347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8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64979</xdr:rowOff>
    </xdr:from>
    <xdr:to>
      <xdr:col>72</xdr:col>
      <xdr:colOff>38100</xdr:colOff>
      <xdr:row>57</xdr:row>
      <xdr:rowOff>166579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3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11656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61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59035</xdr:rowOff>
    </xdr:from>
    <xdr:to>
      <xdr:col>67</xdr:col>
      <xdr:colOff>101600</xdr:colOff>
      <xdr:row>57</xdr:row>
      <xdr:rowOff>160635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3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5712</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606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78426</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079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25103</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313,402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78426</xdr:rowOff>
    </xdr:from>
    <xdr:to>
      <xdr:col>86</xdr:col>
      <xdr:colOff>25400</xdr:colOff>
      <xdr:row>70</xdr:row>
      <xdr:rowOff>78426</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07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66708</xdr:rowOff>
    </xdr:from>
    <xdr:to>
      <xdr:col>85</xdr:col>
      <xdr:colOff>127000</xdr:colOff>
      <xdr:row>78</xdr:row>
      <xdr:rowOff>80246</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439808"/>
          <a:ext cx="838200" cy="1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168446</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370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18569</xdr:rowOff>
    </xdr:from>
    <xdr:to>
      <xdr:col>85</xdr:col>
      <xdr:colOff>177800</xdr:colOff>
      <xdr:row>78</xdr:row>
      <xdr:rowOff>120169</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80246</xdr:rowOff>
    </xdr:from>
    <xdr:to>
      <xdr:col>81</xdr:col>
      <xdr:colOff>50800</xdr:colOff>
      <xdr:row>78</xdr:row>
      <xdr:rowOff>84658</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453346"/>
          <a:ext cx="889000" cy="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24727</xdr:rowOff>
    </xdr:from>
    <xdr:to>
      <xdr:col>81</xdr:col>
      <xdr:colOff>101600</xdr:colOff>
      <xdr:row>78</xdr:row>
      <xdr:rowOff>126327</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39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142854</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7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69177</xdr:rowOff>
    </xdr:from>
    <xdr:to>
      <xdr:col>76</xdr:col>
      <xdr:colOff>114300</xdr:colOff>
      <xdr:row>78</xdr:row>
      <xdr:rowOff>84658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442277"/>
          <a:ext cx="889000" cy="1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38801</xdr:rowOff>
    </xdr:from>
    <xdr:to>
      <xdr:col>76</xdr:col>
      <xdr:colOff>165100</xdr:colOff>
      <xdr:row>78</xdr:row>
      <xdr:rowOff>140401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131528</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50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69177</xdr:rowOff>
    </xdr:from>
    <xdr:to>
      <xdr:col>71</xdr:col>
      <xdr:colOff>177800</xdr:colOff>
      <xdr:row>78</xdr:row>
      <xdr:rowOff>116008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442277"/>
          <a:ext cx="889000" cy="4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41566</xdr:rowOff>
    </xdr:from>
    <xdr:to>
      <xdr:col>72</xdr:col>
      <xdr:colOff>38100</xdr:colOff>
      <xdr:row>78</xdr:row>
      <xdr:rowOff>143166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134293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50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48845</xdr:rowOff>
    </xdr:from>
    <xdr:to>
      <xdr:col>67</xdr:col>
      <xdr:colOff>101600</xdr:colOff>
      <xdr:row>78</xdr:row>
      <xdr:rowOff>150445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166972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1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15908</xdr:rowOff>
    </xdr:from>
    <xdr:to>
      <xdr:col>85</xdr:col>
      <xdr:colOff>177800</xdr:colOff>
      <xdr:row>78</xdr:row>
      <xdr:rowOff>117508</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38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146735</xdr:rowOff>
    </xdr:from>
    <xdr:ext cx="534377"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17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29446</xdr:rowOff>
    </xdr:from>
    <xdr:to>
      <xdr:col>81</xdr:col>
      <xdr:colOff>101600</xdr:colOff>
      <xdr:row>78</xdr:row>
      <xdr:rowOff>131046</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0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122173</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14111" y="134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33858</xdr:rowOff>
    </xdr:from>
    <xdr:to>
      <xdr:col>76</xdr:col>
      <xdr:colOff>165100</xdr:colOff>
      <xdr:row>78</xdr:row>
      <xdr:rowOff>135458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0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151985</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18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18377</xdr:rowOff>
    </xdr:from>
    <xdr:to>
      <xdr:col>72</xdr:col>
      <xdr:colOff>38100</xdr:colOff>
      <xdr:row>78</xdr:row>
      <xdr:rowOff>119977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9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136504</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16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65208</xdr:rowOff>
    </xdr:from>
    <xdr:to>
      <xdr:col>67</xdr:col>
      <xdr:colOff>101600</xdr:colOff>
      <xdr:row>78</xdr:row>
      <xdr:rowOff>166808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3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157935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53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80406</xdr:rowOff>
    </xdr:from>
    <xdr:to>
      <xdr:col>85</xdr:col>
      <xdr:colOff>126364</xdr:colOff>
      <xdr:row>98</xdr:row>
      <xdr:rowOff>136733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853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140560</xdr:rowOff>
    </xdr:from>
    <xdr:ext cx="378565"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136733</xdr:rowOff>
    </xdr:from>
    <xdr:to>
      <xdr:col>86</xdr:col>
      <xdr:colOff>25400</xdr:colOff>
      <xdr:row>98</xdr:row>
      <xdr:rowOff>136733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3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27083</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62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237,969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80406</xdr:rowOff>
    </xdr:from>
    <xdr:to>
      <xdr:col>86</xdr:col>
      <xdr:colOff>25400</xdr:colOff>
      <xdr:row>92</xdr:row>
      <xdr:rowOff>80406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85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136001</xdr:rowOff>
    </xdr:from>
    <xdr:to>
      <xdr:col>85</xdr:col>
      <xdr:colOff>127000</xdr:colOff>
      <xdr:row>96</xdr:row>
      <xdr:rowOff>169884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5481300" y="16595201"/>
          <a:ext cx="838200" cy="3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65673</xdr:rowOff>
    </xdr:from>
    <xdr:ext cx="534377"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353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42796</xdr:rowOff>
    </xdr:from>
    <xdr:to>
      <xdr:col>85</xdr:col>
      <xdr:colOff>177800</xdr:colOff>
      <xdr:row>96</xdr:row>
      <xdr:rowOff>144396</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50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169884</xdr:rowOff>
    </xdr:from>
    <xdr:to>
      <xdr:col>81</xdr:col>
      <xdr:colOff>50800</xdr:colOff>
      <xdr:row>97</xdr:row>
      <xdr:rowOff>18272</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4592300" y="16629084"/>
          <a:ext cx="889000" cy="1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39357</xdr:rowOff>
    </xdr:from>
    <xdr:to>
      <xdr:col>81</xdr:col>
      <xdr:colOff>101600</xdr:colOff>
      <xdr:row>96</xdr:row>
      <xdr:rowOff>140957</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157484</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14111" y="1627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18272</xdr:rowOff>
    </xdr:from>
    <xdr:to>
      <xdr:col>76</xdr:col>
      <xdr:colOff>114300</xdr:colOff>
      <xdr:row>97</xdr:row>
      <xdr:rowOff>35733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3703300" y="16648922"/>
          <a:ext cx="889000" cy="1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57719</xdr:rowOff>
    </xdr:from>
    <xdr:to>
      <xdr:col>76</xdr:col>
      <xdr:colOff>165100</xdr:colOff>
      <xdr:row>96</xdr:row>
      <xdr:rowOff>159319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4396</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62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34133</xdr:rowOff>
    </xdr:from>
    <xdr:to>
      <xdr:col>71</xdr:col>
      <xdr:colOff>177800</xdr:colOff>
      <xdr:row>97</xdr:row>
      <xdr:rowOff>35733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814300" y="16664783"/>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79391</xdr:rowOff>
    </xdr:from>
    <xdr:to>
      <xdr:col>72</xdr:col>
      <xdr:colOff>38100</xdr:colOff>
      <xdr:row>97</xdr:row>
      <xdr:rowOff>9541</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26068</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88489</xdr:rowOff>
    </xdr:from>
    <xdr:to>
      <xdr:col>67</xdr:col>
      <xdr:colOff>101600</xdr:colOff>
      <xdr:row>97</xdr:row>
      <xdr:rowOff>18639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35166</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85201</xdr:rowOff>
    </xdr:from>
    <xdr:to>
      <xdr:col>85</xdr:col>
      <xdr:colOff>177800</xdr:colOff>
      <xdr:row>97</xdr:row>
      <xdr:rowOff>15351</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54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63628</xdr:rowOff>
    </xdr:from>
    <xdr:ext cx="534377"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52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119084</xdr:rowOff>
    </xdr:from>
    <xdr:to>
      <xdr:col>81</xdr:col>
      <xdr:colOff>101600</xdr:colOff>
      <xdr:row>97</xdr:row>
      <xdr:rowOff>49234</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57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40361</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67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138922</xdr:rowOff>
    </xdr:from>
    <xdr:to>
      <xdr:col>76</xdr:col>
      <xdr:colOff>165100</xdr:colOff>
      <xdr:row>97</xdr:row>
      <xdr:rowOff>69072</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59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60199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69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156383</xdr:rowOff>
    </xdr:from>
    <xdr:to>
      <xdr:col>72</xdr:col>
      <xdr:colOff>38100</xdr:colOff>
      <xdr:row>97</xdr:row>
      <xdr:rowOff>86533</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61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77660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70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154783</xdr:rowOff>
    </xdr:from>
    <xdr:to>
      <xdr:col>67</xdr:col>
      <xdr:colOff>101600</xdr:colOff>
      <xdr:row>97</xdr:row>
      <xdr:rowOff>84933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61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76060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70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135166</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450116"/>
          <a:ext cx="1269" cy="128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63682</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750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81843</xdr:rowOff>
    </xdr:from>
    <xdr:ext cx="534377"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2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135166</xdr:rowOff>
    </xdr:from>
    <xdr:to>
      <xdr:col>116</xdr:col>
      <xdr:colOff>152400</xdr:colOff>
      <xdr:row>31</xdr:row>
      <xdr:rowOff>135166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45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152582</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96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129705</xdr:rowOff>
    </xdr:from>
    <xdr:to>
      <xdr:col>116</xdr:col>
      <xdr:colOff>114300</xdr:colOff>
      <xdr:row>39</xdr:row>
      <xdr:rowOff>59855</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6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150089</xdr:rowOff>
    </xdr:from>
    <xdr:to>
      <xdr:col>112</xdr:col>
      <xdr:colOff>38100</xdr:colOff>
      <xdr:row>39</xdr:row>
      <xdr:rowOff>80239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6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96766</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44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142545</xdr:rowOff>
    </xdr:from>
    <xdr:to>
      <xdr:col>107</xdr:col>
      <xdr:colOff>101600</xdr:colOff>
      <xdr:row>39</xdr:row>
      <xdr:rowOff>72695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89222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432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151079</xdr:rowOff>
    </xdr:from>
    <xdr:to>
      <xdr:col>102</xdr:col>
      <xdr:colOff>165100</xdr:colOff>
      <xdr:row>39</xdr:row>
      <xdr:rowOff>81229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66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97756</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4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156832</xdr:rowOff>
    </xdr:from>
    <xdr:to>
      <xdr:col>98</xdr:col>
      <xdr:colOff>38100</xdr:colOff>
      <xdr:row>39</xdr:row>
      <xdr:rowOff>86982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6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103509</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447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108132</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62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74,884</a:t>
          </a:r>
          <a:r>
            <a:rPr kumimoji="1" lang="ja-JP" altLang="en-US" sz="1300">
              <a:latin typeface="ＭＳ Ｐゴシック" panose="020B0600070205080204" pitchFamily="50" charset="-128"/>
              <a:ea typeface="ＭＳ Ｐゴシック" panose="020B0600070205080204" pitchFamily="50" charset="-128"/>
            </a:rPr>
            <a:t>円と類似団体平均と比較して</a:t>
          </a:r>
          <a:r>
            <a:rPr kumimoji="1" lang="en-US" altLang="ja-JP" sz="1300">
              <a:latin typeface="ＭＳ Ｐゴシック" panose="020B0600070205080204" pitchFamily="50" charset="-128"/>
              <a:ea typeface="ＭＳ Ｐゴシック" panose="020B0600070205080204" pitchFamily="50" charset="-128"/>
            </a:rPr>
            <a:t>17,300</a:t>
          </a:r>
          <a:r>
            <a:rPr kumimoji="1" lang="ja-JP" altLang="en-US" sz="1300">
              <a:latin typeface="ＭＳ Ｐゴシック" panose="020B0600070205080204" pitchFamily="50" charset="-128"/>
              <a:ea typeface="ＭＳ Ｐゴシック" panose="020B0600070205080204" pitchFamily="50" charset="-128"/>
            </a:rPr>
            <a:t>円多い。これは当村の主要産業である観光事業の充実を図るため、重点的に取り組んできたことによるものである。土木費が住民一人当たり</a:t>
          </a:r>
          <a:r>
            <a:rPr kumimoji="1" lang="en-US" altLang="ja-JP" sz="1300">
              <a:latin typeface="ＭＳ Ｐゴシック" panose="020B0600070205080204" pitchFamily="50" charset="-128"/>
              <a:ea typeface="ＭＳ Ｐゴシック" panose="020B0600070205080204" pitchFamily="50" charset="-128"/>
            </a:rPr>
            <a:t>156,300</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a:t>
          </a:r>
          <a:r>
            <a:rPr kumimoji="1" lang="en-US" altLang="ja-JP" sz="1300">
              <a:latin typeface="ＭＳ Ｐゴシック" panose="020B0600070205080204" pitchFamily="50" charset="-128"/>
              <a:ea typeface="ＭＳ Ｐゴシック" panose="020B0600070205080204" pitchFamily="50" charset="-128"/>
            </a:rPr>
            <a:t>60,069</a:t>
          </a:r>
          <a:r>
            <a:rPr kumimoji="1" lang="ja-JP" altLang="en-US" sz="1300">
              <a:latin typeface="ＭＳ Ｐゴシック" panose="020B0600070205080204" pitchFamily="50" charset="-128"/>
              <a:ea typeface="ＭＳ Ｐゴシック" panose="020B0600070205080204" pitchFamily="50" charset="-128"/>
            </a:rPr>
            <a:t>円多くなっている。当村は橋梁が</a:t>
          </a:r>
          <a:r>
            <a:rPr kumimoji="1" lang="en-US" altLang="ja-JP" sz="1300">
              <a:latin typeface="ＭＳ Ｐゴシック" panose="020B0600070205080204" pitchFamily="50" charset="-128"/>
              <a:ea typeface="ＭＳ Ｐゴシック" panose="020B0600070205080204" pitchFamily="50" charset="-128"/>
            </a:rPr>
            <a:t>200</a:t>
          </a:r>
          <a:r>
            <a:rPr kumimoji="1" lang="ja-JP" altLang="en-US" sz="1300">
              <a:latin typeface="ＭＳ Ｐゴシック" panose="020B0600070205080204" pitchFamily="50" charset="-128"/>
              <a:ea typeface="ＭＳ Ｐゴシック" panose="020B0600070205080204" pitchFamily="50" charset="-128"/>
            </a:rPr>
            <a:t>橋以上有しており、その維持管理に多大な費用がかかっている。教育費や民生費についても、教育施設数が多いことや高齢化が進んでいることも要因となっている。インフラ整備や住民サービスを維持しながら、優先順位をつけながらコスト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長野県阿智村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標準財政規模比における財政調整基金残高は、令和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年度において取り崩しを行い、実質単年度収支は▲</a:t>
          </a:r>
          <a:r>
            <a:rPr kumimoji="1" lang="en-US" altLang="ja-JP" sz="1400">
              <a:latin typeface="ＭＳ ゴシック" pitchFamily="49" charset="-128"/>
              <a:ea typeface="ＭＳ ゴシック" pitchFamily="49" charset="-128"/>
            </a:rPr>
            <a:t>5.44</a:t>
          </a:r>
          <a:r>
            <a:rPr kumimoji="1" lang="ja-JP" altLang="en-US" sz="1400">
              <a:latin typeface="ＭＳ ゴシック" pitchFamily="49" charset="-128"/>
              <a:ea typeface="ＭＳ ゴシック" pitchFamily="49" charset="-128"/>
            </a:rPr>
            <a:t>％となった。基金残高は、若干余裕はあるものの今後は人口減少や物価高等への対応は急務となっている。今後は、事務事業の見直しや施設の集約化など歳出の合理化等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長野県阿智村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一般会計、特別会計及び事業会計において赤字の事業はなく、健全な財政運営が行われているといえる。今後変化する情勢にも柔軟に対応し、健全な行財政運営に努める。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長野県阿智村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元利償還金や公営企業債の元利償還金に対する繰入金について、近年増加傾向が続いている。また、繰上償還を行ったことで、低い水準を保っていた実質公債費比率の分子も大きくなってきている。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市町村合併により多くの施設を有している当村において、維持更新や統廃合等に経費が必要となることが考えられるため、今後も計画的な起債償還を行い、公債費の抑制に努める。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長野県阿智村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将来負担額に対して充当可能財源等の方が多く、将来負担比率の分子はマイナスとなっている。今後も起債、公営企業債等繰入見込額の削減に努め、将来負担比率の分子の抑制に努める。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長野県阿智村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全体的には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百万円減となり、その大きな要因は「財政調整基金」が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百円減、「土地開発基金」が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百円の減、「公共施設整備基金」が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百万円の減となっている。定住促進事業による土地開発や保育園・小学校の施設整備に費用を要し、基金の取り崩しを行った。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村は合併村であり、非合併団体と比べ公共施設の数が多い状況にある。また村の主要産業である観光業の核となっている昼神温泉について泉源、引湯施設、分湯施設など関連施設を保有している。近い将来耐用年数を超える施設が増えてきており、費用がかさむ時期に差し掛かってきている。計画的に整備を行い、将来への見通しを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・阿智村地域振興基金：村民の連携の強化及び地域振興を図るための財源に充てる。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・公共施設整備基金：公共施設の改修に要する費用に充てる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・阿智村地域福祉基金：村民の地域福祉事業に要する費用の財源に充てる。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・阿智村温泉事業施設整備基金：昼神温泉の泉源、引湯施設、分湯施設の整備に要する費用の財源に充てる。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・阿智村ふるさとづくり基金：ふるさと納税によって得た寄附を、寄付者の希望する事業費に充当する。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「公共施設整備基金」「土地開発基金」「ふるさと振興基金」等でそれぞれの目的に応じた事業を実施し取崩額が大きくなった。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「ふるさとづくり基金」はふるさと納税が増え、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村は合併村であり、非合併団体と比べ公共施設の数が多い状況にある。また村の主要産業である観光業の核となっている昼神温泉について泉源、引湯施設、分湯施設など関連施設を保有している。耐用年数を超える施設が増えてきており、改修等に要する費用の増加傾向にある。歳入に余裕がある時には積み立て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人件費の増加等により「財政調整基金」は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百円減となった。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リニア工事や公園整備等により、投資的経費が増えてくる時期に差し掛かってきたが、新たな財源を確保の検討を進め、余裕のある時には財政調整基金への積み立てを行っていく。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普通交付税の「臨時財政対策債償還基金費」の積立及び利子分の積立による増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当該基金については現状維持の予定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election activeCell="B1" sqref="B1:DI1"/>
    </sheetView>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6592453</v>
      </c>
      <c r="BO4" s="436"/>
      <c r="BP4" s="436"/>
      <c r="BQ4" s="436"/>
      <c r="BR4" s="436"/>
      <c r="BS4" s="436"/>
      <c r="BT4" s="436"/>
      <c r="BU4" s="437"/>
      <c r="BV4" s="435">
        <v>6217551</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6.9</v>
      </c>
      <c r="CU4" s="576"/>
      <c r="CV4" s="576"/>
      <c r="CW4" s="576"/>
      <c r="CX4" s="576"/>
      <c r="CY4" s="576"/>
      <c r="CZ4" s="576"/>
      <c r="DA4" s="577"/>
      <c r="DB4" s="575">
        <v>7.8</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6181794</v>
      </c>
      <c r="BO5" s="407"/>
      <c r="BP5" s="407"/>
      <c r="BQ5" s="407"/>
      <c r="BR5" s="407"/>
      <c r="BS5" s="407"/>
      <c r="BT5" s="407"/>
      <c r="BU5" s="408"/>
      <c r="BV5" s="406">
        <v>5859677</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81.3</v>
      </c>
      <c r="CU5" s="404"/>
      <c r="CV5" s="404"/>
      <c r="CW5" s="404"/>
      <c r="CX5" s="404"/>
      <c r="CY5" s="404"/>
      <c r="CZ5" s="404"/>
      <c r="DA5" s="405"/>
      <c r="DB5" s="403">
        <v>78.900000000000006</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410659</v>
      </c>
      <c r="BO6" s="407"/>
      <c r="BP6" s="407"/>
      <c r="BQ6" s="407"/>
      <c r="BR6" s="407"/>
      <c r="BS6" s="407"/>
      <c r="BT6" s="407"/>
      <c r="BU6" s="408"/>
      <c r="BV6" s="406">
        <v>357874</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81.599999999999994</v>
      </c>
      <c r="CU6" s="550"/>
      <c r="CV6" s="550"/>
      <c r="CW6" s="550"/>
      <c r="CX6" s="550"/>
      <c r="CY6" s="550"/>
      <c r="CZ6" s="550"/>
      <c r="DA6" s="551"/>
      <c r="DB6" s="549">
        <v>79.599999999999994</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151810</v>
      </c>
      <c r="BO7" s="407"/>
      <c r="BP7" s="407"/>
      <c r="BQ7" s="407"/>
      <c r="BR7" s="407"/>
      <c r="BS7" s="407"/>
      <c r="BT7" s="407"/>
      <c r="BU7" s="408"/>
      <c r="BV7" s="406">
        <v>70449</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3737100</v>
      </c>
      <c r="CU7" s="407"/>
      <c r="CV7" s="407"/>
      <c r="CW7" s="407"/>
      <c r="CX7" s="407"/>
      <c r="CY7" s="407"/>
      <c r="CZ7" s="407"/>
      <c r="DA7" s="408"/>
      <c r="DB7" s="406">
        <v>3671619</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258849</v>
      </c>
      <c r="BO8" s="407"/>
      <c r="BP8" s="407"/>
      <c r="BQ8" s="407"/>
      <c r="BR8" s="407"/>
      <c r="BS8" s="407"/>
      <c r="BT8" s="407"/>
      <c r="BU8" s="408"/>
      <c r="BV8" s="406">
        <v>287425</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0.23</v>
      </c>
      <c r="CU8" s="510"/>
      <c r="CV8" s="510"/>
      <c r="CW8" s="510"/>
      <c r="CX8" s="510"/>
      <c r="CY8" s="510"/>
      <c r="CZ8" s="510"/>
      <c r="DA8" s="511"/>
      <c r="DB8" s="509">
        <v>0.23</v>
      </c>
      <c r="DC8" s="510"/>
      <c r="DD8" s="510"/>
      <c r="DE8" s="510"/>
      <c r="DF8" s="510"/>
      <c r="DG8" s="510"/>
      <c r="DH8" s="510"/>
      <c r="DI8" s="511"/>
    </row>
    <row r="9" spans="1:119" ht="18.75" customHeight="1" thickBot="1" x14ac:dyDescent="0.2">
      <c r="A9" s="175"/>
      <c r="B9" s="538" t="s">
        <v>106</v>
      </c>
      <c r="C9" s="539"/>
      <c r="D9" s="539"/>
      <c r="E9" s="539"/>
      <c r="F9" s="539"/>
      <c r="G9" s="539"/>
      <c r="H9" s="539"/>
      <c r="I9" s="539"/>
      <c r="J9" s="539"/>
      <c r="K9" s="457"/>
      <c r="L9" s="540" t="s">
        <v>107</v>
      </c>
      <c r="M9" s="541"/>
      <c r="N9" s="541"/>
      <c r="O9" s="541"/>
      <c r="P9" s="541"/>
      <c r="Q9" s="542"/>
      <c r="R9" s="543">
        <v>6068</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110</v>
      </c>
      <c r="AV9" s="465"/>
      <c r="AW9" s="465"/>
      <c r="AX9" s="465"/>
      <c r="AY9" s="420" t="s">
        <v>111</v>
      </c>
      <c r="AZ9" s="421"/>
      <c r="BA9" s="421"/>
      <c r="BB9" s="421"/>
      <c r="BC9" s="421"/>
      <c r="BD9" s="421"/>
      <c r="BE9" s="421"/>
      <c r="BF9" s="421"/>
      <c r="BG9" s="421"/>
      <c r="BH9" s="421"/>
      <c r="BI9" s="421"/>
      <c r="BJ9" s="421"/>
      <c r="BK9" s="421"/>
      <c r="BL9" s="421"/>
      <c r="BM9" s="422"/>
      <c r="BN9" s="406">
        <v>-28576</v>
      </c>
      <c r="BO9" s="407"/>
      <c r="BP9" s="407"/>
      <c r="BQ9" s="407"/>
      <c r="BR9" s="407"/>
      <c r="BS9" s="407"/>
      <c r="BT9" s="407"/>
      <c r="BU9" s="408"/>
      <c r="BV9" s="406">
        <v>7807</v>
      </c>
      <c r="BW9" s="407"/>
      <c r="BX9" s="407"/>
      <c r="BY9" s="407"/>
      <c r="BZ9" s="407"/>
      <c r="CA9" s="407"/>
      <c r="CB9" s="407"/>
      <c r="CC9" s="408"/>
      <c r="CD9" s="446" t="s">
        <v>112</v>
      </c>
      <c r="CE9" s="366"/>
      <c r="CF9" s="366"/>
      <c r="CG9" s="366"/>
      <c r="CH9" s="366"/>
      <c r="CI9" s="366"/>
      <c r="CJ9" s="366"/>
      <c r="CK9" s="366"/>
      <c r="CL9" s="366"/>
      <c r="CM9" s="366"/>
      <c r="CN9" s="366"/>
      <c r="CO9" s="366"/>
      <c r="CP9" s="366"/>
      <c r="CQ9" s="366"/>
      <c r="CR9" s="366"/>
      <c r="CS9" s="447"/>
      <c r="CT9" s="403">
        <v>9.1999999999999993</v>
      </c>
      <c r="CU9" s="404"/>
      <c r="CV9" s="404"/>
      <c r="CW9" s="404"/>
      <c r="CX9" s="404"/>
      <c r="CY9" s="404"/>
      <c r="CZ9" s="404"/>
      <c r="DA9" s="405"/>
      <c r="DB9" s="403">
        <v>9.1</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113</v>
      </c>
      <c r="M10" s="363"/>
      <c r="N10" s="363"/>
      <c r="O10" s="363"/>
      <c r="P10" s="363"/>
      <c r="Q10" s="364"/>
      <c r="R10" s="359">
        <v>6538</v>
      </c>
      <c r="S10" s="360"/>
      <c r="T10" s="360"/>
      <c r="U10" s="360"/>
      <c r="V10" s="419"/>
      <c r="W10" s="547"/>
      <c r="X10" s="357"/>
      <c r="Y10" s="357"/>
      <c r="Z10" s="357"/>
      <c r="AA10" s="357"/>
      <c r="AB10" s="357"/>
      <c r="AC10" s="357"/>
      <c r="AD10" s="357"/>
      <c r="AE10" s="357"/>
      <c r="AF10" s="357"/>
      <c r="AG10" s="357"/>
      <c r="AH10" s="357"/>
      <c r="AI10" s="357"/>
      <c r="AJ10" s="357"/>
      <c r="AK10" s="357"/>
      <c r="AL10" s="548"/>
      <c r="AM10" s="463" t="s">
        <v>114</v>
      </c>
      <c r="AN10" s="363"/>
      <c r="AO10" s="363"/>
      <c r="AP10" s="363"/>
      <c r="AQ10" s="363"/>
      <c r="AR10" s="363"/>
      <c r="AS10" s="363"/>
      <c r="AT10" s="364"/>
      <c r="AU10" s="464" t="s">
        <v>110</v>
      </c>
      <c r="AV10" s="465"/>
      <c r="AW10" s="465"/>
      <c r="AX10" s="465"/>
      <c r="AY10" s="420" t="s">
        <v>115</v>
      </c>
      <c r="AZ10" s="421"/>
      <c r="BA10" s="421"/>
      <c r="BB10" s="421"/>
      <c r="BC10" s="421"/>
      <c r="BD10" s="421"/>
      <c r="BE10" s="421"/>
      <c r="BF10" s="421"/>
      <c r="BG10" s="421"/>
      <c r="BH10" s="421"/>
      <c r="BI10" s="421"/>
      <c r="BJ10" s="421"/>
      <c r="BK10" s="421"/>
      <c r="BL10" s="421"/>
      <c r="BM10" s="422"/>
      <c r="BN10" s="406">
        <v>157131</v>
      </c>
      <c r="BO10" s="407"/>
      <c r="BP10" s="407"/>
      <c r="BQ10" s="407"/>
      <c r="BR10" s="407"/>
      <c r="BS10" s="407"/>
      <c r="BT10" s="407"/>
      <c r="BU10" s="408"/>
      <c r="BV10" s="406">
        <v>150977</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110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5989</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331917</v>
      </c>
      <c r="BO12" s="407"/>
      <c r="BP12" s="407"/>
      <c r="BQ12" s="407"/>
      <c r="BR12" s="407"/>
      <c r="BS12" s="407"/>
      <c r="BT12" s="407"/>
      <c r="BU12" s="408"/>
      <c r="BV12" s="406">
        <v>71273</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90"/>
      <c r="M13" s="490" t="s">
        <v>130</v>
      </c>
      <c r="N13" s="491"/>
      <c r="O13" s="491"/>
      <c r="P13" s="491"/>
      <c r="Q13" s="492"/>
      <c r="R13" s="493">
        <v>5812</v>
      </c>
      <c r="S13" s="494"/>
      <c r="T13" s="494"/>
      <c r="U13" s="494"/>
      <c r="V13" s="495"/>
      <c r="W13" s="496" t="s">
        <v>131</v>
      </c>
      <c r="X13" s="392"/>
      <c r="Y13" s="392"/>
      <c r="Z13" s="392"/>
      <c r="AA13" s="392"/>
      <c r="AB13" s="393"/>
      <c r="AC13" s="359">
        <v>464</v>
      </c>
      <c r="AD13" s="360"/>
      <c r="AE13" s="360"/>
      <c r="AF13" s="360"/>
      <c r="AG13" s="361"/>
      <c r="AH13" s="359">
        <v>513</v>
      </c>
      <c r="AI13" s="360"/>
      <c r="AJ13" s="360"/>
      <c r="AK13" s="360"/>
      <c r="AL13" s="419"/>
      <c r="AM13" s="463" t="s">
        <v>132</v>
      </c>
      <c r="AN13" s="363"/>
      <c r="AO13" s="363"/>
      <c r="AP13" s="363"/>
      <c r="AQ13" s="363"/>
      <c r="AR13" s="363"/>
      <c r="AS13" s="363"/>
      <c r="AT13" s="364"/>
      <c r="AU13" s="464" t="s">
        <v>110</v>
      </c>
      <c r="AV13" s="465"/>
      <c r="AW13" s="465"/>
      <c r="AX13" s="465"/>
      <c r="AY13" s="420" t="s">
        <v>133</v>
      </c>
      <c r="AZ13" s="421"/>
      <c r="BA13" s="421"/>
      <c r="BB13" s="421"/>
      <c r="BC13" s="421"/>
      <c r="BD13" s="421"/>
      <c r="BE13" s="421"/>
      <c r="BF13" s="421"/>
      <c r="BG13" s="421"/>
      <c r="BH13" s="421"/>
      <c r="BI13" s="421"/>
      <c r="BJ13" s="421"/>
      <c r="BK13" s="421"/>
      <c r="BL13" s="421"/>
      <c r="BM13" s="422"/>
      <c r="BN13" s="406">
        <v>-203362</v>
      </c>
      <c r="BO13" s="407"/>
      <c r="BP13" s="407"/>
      <c r="BQ13" s="407"/>
      <c r="BR13" s="407"/>
      <c r="BS13" s="407"/>
      <c r="BT13" s="407"/>
      <c r="BU13" s="408"/>
      <c r="BV13" s="406">
        <v>87511</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1.6</v>
      </c>
      <c r="CU13" s="404"/>
      <c r="CV13" s="404"/>
      <c r="CW13" s="404"/>
      <c r="CX13" s="404"/>
      <c r="CY13" s="404"/>
      <c r="CZ13" s="404"/>
      <c r="DA13" s="405"/>
      <c r="DB13" s="403">
        <v>0.8</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6055</v>
      </c>
      <c r="S14" s="494"/>
      <c r="T14" s="494"/>
      <c r="U14" s="494"/>
      <c r="V14" s="495"/>
      <c r="W14" s="497"/>
      <c r="X14" s="395"/>
      <c r="Y14" s="395"/>
      <c r="Z14" s="395"/>
      <c r="AA14" s="395"/>
      <c r="AB14" s="396"/>
      <c r="AC14" s="486">
        <v>13.9</v>
      </c>
      <c r="AD14" s="487"/>
      <c r="AE14" s="487"/>
      <c r="AF14" s="487"/>
      <c r="AG14" s="488"/>
      <c r="AH14" s="486">
        <v>14.6</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90"/>
      <c r="M15" s="490" t="s">
        <v>130</v>
      </c>
      <c r="N15" s="491"/>
      <c r="O15" s="491"/>
      <c r="P15" s="491"/>
      <c r="Q15" s="492"/>
      <c r="R15" s="493">
        <v>5896</v>
      </c>
      <c r="S15" s="494"/>
      <c r="T15" s="494"/>
      <c r="U15" s="494"/>
      <c r="V15" s="495"/>
      <c r="W15" s="496" t="s">
        <v>137</v>
      </c>
      <c r="X15" s="392"/>
      <c r="Y15" s="392"/>
      <c r="Z15" s="392"/>
      <c r="AA15" s="392"/>
      <c r="AB15" s="393"/>
      <c r="AC15" s="359">
        <v>919</v>
      </c>
      <c r="AD15" s="360"/>
      <c r="AE15" s="360"/>
      <c r="AF15" s="360"/>
      <c r="AG15" s="361"/>
      <c r="AH15" s="359">
        <v>991</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861512</v>
      </c>
      <c r="BO15" s="436"/>
      <c r="BP15" s="436"/>
      <c r="BQ15" s="436"/>
      <c r="BR15" s="436"/>
      <c r="BS15" s="436"/>
      <c r="BT15" s="436"/>
      <c r="BU15" s="437"/>
      <c r="BV15" s="435">
        <v>787541</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27.5</v>
      </c>
      <c r="AD16" s="487"/>
      <c r="AE16" s="487"/>
      <c r="AF16" s="487"/>
      <c r="AG16" s="488"/>
      <c r="AH16" s="486">
        <v>28.2</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3513527</v>
      </c>
      <c r="BO16" s="407"/>
      <c r="BP16" s="407"/>
      <c r="BQ16" s="407"/>
      <c r="BR16" s="407"/>
      <c r="BS16" s="407"/>
      <c r="BT16" s="407"/>
      <c r="BU16" s="408"/>
      <c r="BV16" s="406">
        <v>3451224</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1957</v>
      </c>
      <c r="AD17" s="360"/>
      <c r="AE17" s="360"/>
      <c r="AF17" s="360"/>
      <c r="AG17" s="361"/>
      <c r="AH17" s="359">
        <v>2005</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1069435</v>
      </c>
      <c r="BO17" s="407"/>
      <c r="BP17" s="407"/>
      <c r="BQ17" s="407"/>
      <c r="BR17" s="407"/>
      <c r="BS17" s="407"/>
      <c r="BT17" s="407"/>
      <c r="BU17" s="408"/>
      <c r="BV17" s="406">
        <v>973042</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147</v>
      </c>
      <c r="C18" s="457"/>
      <c r="D18" s="457"/>
      <c r="E18" s="458"/>
      <c r="F18" s="458"/>
      <c r="G18" s="458"/>
      <c r="H18" s="458"/>
      <c r="I18" s="458"/>
      <c r="J18" s="458"/>
      <c r="K18" s="458"/>
      <c r="L18" s="459">
        <v>214.43</v>
      </c>
      <c r="M18" s="459"/>
      <c r="N18" s="459"/>
      <c r="O18" s="459"/>
      <c r="P18" s="459"/>
      <c r="Q18" s="459"/>
      <c r="R18" s="460"/>
      <c r="S18" s="460"/>
      <c r="T18" s="460"/>
      <c r="U18" s="460"/>
      <c r="V18" s="461"/>
      <c r="W18" s="477"/>
      <c r="X18" s="478"/>
      <c r="Y18" s="478"/>
      <c r="Z18" s="478"/>
      <c r="AA18" s="478"/>
      <c r="AB18" s="502"/>
      <c r="AC18" s="376">
        <v>58.6</v>
      </c>
      <c r="AD18" s="377"/>
      <c r="AE18" s="377"/>
      <c r="AF18" s="377"/>
      <c r="AG18" s="462"/>
      <c r="AH18" s="376">
        <v>57.1</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3081038</v>
      </c>
      <c r="BO18" s="407"/>
      <c r="BP18" s="407"/>
      <c r="BQ18" s="407"/>
      <c r="BR18" s="407"/>
      <c r="BS18" s="407"/>
      <c r="BT18" s="407"/>
      <c r="BU18" s="408"/>
      <c r="BV18" s="406">
        <v>2996482</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149</v>
      </c>
      <c r="C19" s="457"/>
      <c r="D19" s="457"/>
      <c r="E19" s="458"/>
      <c r="F19" s="458"/>
      <c r="G19" s="458"/>
      <c r="H19" s="458"/>
      <c r="I19" s="458"/>
      <c r="J19" s="458"/>
      <c r="K19" s="458"/>
      <c r="L19" s="466">
        <v>28</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4909483</v>
      </c>
      <c r="BO19" s="407"/>
      <c r="BP19" s="407"/>
      <c r="BQ19" s="407"/>
      <c r="BR19" s="407"/>
      <c r="BS19" s="407"/>
      <c r="BT19" s="407"/>
      <c r="BU19" s="408"/>
      <c r="BV19" s="406">
        <v>4566037</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151</v>
      </c>
      <c r="C20" s="457"/>
      <c r="D20" s="457"/>
      <c r="E20" s="458"/>
      <c r="F20" s="458"/>
      <c r="G20" s="458"/>
      <c r="H20" s="458"/>
      <c r="I20" s="458"/>
      <c r="J20" s="458"/>
      <c r="K20" s="458"/>
      <c r="L20" s="466">
        <v>2152</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2582172</v>
      </c>
      <c r="BO22" s="436"/>
      <c r="BP22" s="436"/>
      <c r="BQ22" s="436"/>
      <c r="BR22" s="436"/>
      <c r="BS22" s="436"/>
      <c r="BT22" s="436"/>
      <c r="BU22" s="437"/>
      <c r="BV22" s="435">
        <v>2802823</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1106811</v>
      </c>
      <c r="BO23" s="407"/>
      <c r="BP23" s="407"/>
      <c r="BQ23" s="407"/>
      <c r="BR23" s="407"/>
      <c r="BS23" s="407"/>
      <c r="BT23" s="407"/>
      <c r="BU23" s="408"/>
      <c r="BV23" s="406">
        <v>1170344</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161</v>
      </c>
      <c r="F24" s="363"/>
      <c r="G24" s="363"/>
      <c r="H24" s="363"/>
      <c r="I24" s="363"/>
      <c r="J24" s="363"/>
      <c r="K24" s="364"/>
      <c r="L24" s="359">
        <v>1</v>
      </c>
      <c r="M24" s="360"/>
      <c r="N24" s="360"/>
      <c r="O24" s="360"/>
      <c r="P24" s="361"/>
      <c r="Q24" s="359">
        <v>6390</v>
      </c>
      <c r="R24" s="360"/>
      <c r="S24" s="360"/>
      <c r="T24" s="360"/>
      <c r="U24" s="360"/>
      <c r="V24" s="361"/>
      <c r="W24" s="449"/>
      <c r="X24" s="386"/>
      <c r="Y24" s="387"/>
      <c r="Z24" s="362" t="s">
        <v>162</v>
      </c>
      <c r="AA24" s="363"/>
      <c r="AB24" s="363"/>
      <c r="AC24" s="363"/>
      <c r="AD24" s="363"/>
      <c r="AE24" s="363"/>
      <c r="AF24" s="363"/>
      <c r="AG24" s="364"/>
      <c r="AH24" s="359">
        <v>92</v>
      </c>
      <c r="AI24" s="360"/>
      <c r="AJ24" s="360"/>
      <c r="AK24" s="360"/>
      <c r="AL24" s="361"/>
      <c r="AM24" s="359">
        <v>264224</v>
      </c>
      <c r="AN24" s="360"/>
      <c r="AO24" s="360"/>
      <c r="AP24" s="360"/>
      <c r="AQ24" s="360"/>
      <c r="AR24" s="361"/>
      <c r="AS24" s="359">
        <v>2872</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2400594</v>
      </c>
      <c r="BO24" s="407"/>
      <c r="BP24" s="407"/>
      <c r="BQ24" s="407"/>
      <c r="BR24" s="407"/>
      <c r="BS24" s="407"/>
      <c r="BT24" s="407"/>
      <c r="BU24" s="408"/>
      <c r="BV24" s="406">
        <v>2631373</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164</v>
      </c>
      <c r="F25" s="363"/>
      <c r="G25" s="363"/>
      <c r="H25" s="363"/>
      <c r="I25" s="363"/>
      <c r="J25" s="363"/>
      <c r="K25" s="364"/>
      <c r="L25" s="359">
        <v>1</v>
      </c>
      <c r="M25" s="360"/>
      <c r="N25" s="360"/>
      <c r="O25" s="360"/>
      <c r="P25" s="361"/>
      <c r="Q25" s="359">
        <v>5750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70091</v>
      </c>
      <c r="BO25" s="436"/>
      <c r="BP25" s="436"/>
      <c r="BQ25" s="436"/>
      <c r="BR25" s="436"/>
      <c r="BS25" s="436"/>
      <c r="BT25" s="436"/>
      <c r="BU25" s="437"/>
      <c r="BV25" s="435">
        <v>180112</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167</v>
      </c>
      <c r="F26" s="363"/>
      <c r="G26" s="363"/>
      <c r="H26" s="363"/>
      <c r="I26" s="363"/>
      <c r="J26" s="363"/>
      <c r="K26" s="364"/>
      <c r="L26" s="359">
        <v>1</v>
      </c>
      <c r="M26" s="360"/>
      <c r="N26" s="360"/>
      <c r="O26" s="360"/>
      <c r="P26" s="361"/>
      <c r="Q26" s="359">
        <v>4990</v>
      </c>
      <c r="R26" s="360"/>
      <c r="S26" s="360"/>
      <c r="T26" s="360"/>
      <c r="U26" s="360"/>
      <c r="V26" s="361"/>
      <c r="W26" s="449"/>
      <c r="X26" s="386"/>
      <c r="Y26" s="387"/>
      <c r="Z26" s="362" t="s">
        <v>168</v>
      </c>
      <c r="AA26" s="417"/>
      <c r="AB26" s="417"/>
      <c r="AC26" s="417"/>
      <c r="AD26" s="417"/>
      <c r="AE26" s="417"/>
      <c r="AF26" s="417"/>
      <c r="AG26" s="418"/>
      <c r="AH26" s="359" t="s">
        <v>122</v>
      </c>
      <c r="AI26" s="360"/>
      <c r="AJ26" s="360"/>
      <c r="AK26" s="360"/>
      <c r="AL26" s="361"/>
      <c r="AM26" s="359" t="s">
        <v>122</v>
      </c>
      <c r="AN26" s="360"/>
      <c r="AO26" s="360"/>
      <c r="AP26" s="360"/>
      <c r="AQ26" s="360"/>
      <c r="AR26" s="361"/>
      <c r="AS26" s="359" t="s">
        <v>122</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170</v>
      </c>
      <c r="F27" s="363"/>
      <c r="G27" s="363"/>
      <c r="H27" s="363"/>
      <c r="I27" s="363"/>
      <c r="J27" s="363"/>
      <c r="K27" s="364"/>
      <c r="L27" s="359">
        <v>1</v>
      </c>
      <c r="M27" s="360"/>
      <c r="N27" s="360"/>
      <c r="O27" s="360"/>
      <c r="P27" s="361"/>
      <c r="Q27" s="359">
        <v>2730</v>
      </c>
      <c r="R27" s="360"/>
      <c r="S27" s="360"/>
      <c r="T27" s="360"/>
      <c r="U27" s="360"/>
      <c r="V27" s="361"/>
      <c r="W27" s="449"/>
      <c r="X27" s="386"/>
      <c r="Y27" s="387"/>
      <c r="Z27" s="362" t="s">
        <v>171</v>
      </c>
      <c r="AA27" s="363"/>
      <c r="AB27" s="363"/>
      <c r="AC27" s="363"/>
      <c r="AD27" s="363"/>
      <c r="AE27" s="363"/>
      <c r="AF27" s="363"/>
      <c r="AG27" s="364"/>
      <c r="AH27" s="359" t="s">
        <v>122</v>
      </c>
      <c r="AI27" s="360"/>
      <c r="AJ27" s="360"/>
      <c r="AK27" s="360"/>
      <c r="AL27" s="361"/>
      <c r="AM27" s="359" t="s">
        <v>122</v>
      </c>
      <c r="AN27" s="360"/>
      <c r="AO27" s="360"/>
      <c r="AP27" s="360"/>
      <c r="AQ27" s="360"/>
      <c r="AR27" s="361"/>
      <c r="AS27" s="359" t="s">
        <v>122</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405826</v>
      </c>
      <c r="BO27" s="441"/>
      <c r="BP27" s="441"/>
      <c r="BQ27" s="441"/>
      <c r="BR27" s="441"/>
      <c r="BS27" s="441"/>
      <c r="BT27" s="441"/>
      <c r="BU27" s="442"/>
      <c r="BV27" s="440">
        <v>484124</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173</v>
      </c>
      <c r="F28" s="363"/>
      <c r="G28" s="363"/>
      <c r="H28" s="363"/>
      <c r="I28" s="363"/>
      <c r="J28" s="363"/>
      <c r="K28" s="364"/>
      <c r="L28" s="359">
        <v>1</v>
      </c>
      <c r="M28" s="360"/>
      <c r="N28" s="360"/>
      <c r="O28" s="360"/>
      <c r="P28" s="361"/>
      <c r="Q28" s="359">
        <v>2028</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2890483</v>
      </c>
      <c r="BO28" s="436"/>
      <c r="BP28" s="436"/>
      <c r="BQ28" s="436"/>
      <c r="BR28" s="436"/>
      <c r="BS28" s="436"/>
      <c r="BT28" s="436"/>
      <c r="BU28" s="437"/>
      <c r="BV28" s="435">
        <v>3065269</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176</v>
      </c>
      <c r="F29" s="363"/>
      <c r="G29" s="363"/>
      <c r="H29" s="363"/>
      <c r="I29" s="363"/>
      <c r="J29" s="363"/>
      <c r="K29" s="364"/>
      <c r="L29" s="359">
        <v>10</v>
      </c>
      <c r="M29" s="360"/>
      <c r="N29" s="360"/>
      <c r="O29" s="360"/>
      <c r="P29" s="361"/>
      <c r="Q29" s="359">
        <v>1716</v>
      </c>
      <c r="R29" s="360"/>
      <c r="S29" s="360"/>
      <c r="T29" s="360"/>
      <c r="U29" s="360"/>
      <c r="V29" s="361"/>
      <c r="W29" s="450"/>
      <c r="X29" s="451"/>
      <c r="Y29" s="452"/>
      <c r="Z29" s="362" t="s">
        <v>177</v>
      </c>
      <c r="AA29" s="363"/>
      <c r="AB29" s="363"/>
      <c r="AC29" s="363"/>
      <c r="AD29" s="363"/>
      <c r="AE29" s="363"/>
      <c r="AF29" s="363"/>
      <c r="AG29" s="364"/>
      <c r="AH29" s="359">
        <v>92</v>
      </c>
      <c r="AI29" s="360"/>
      <c r="AJ29" s="360"/>
      <c r="AK29" s="360"/>
      <c r="AL29" s="361"/>
      <c r="AM29" s="359">
        <v>264224</v>
      </c>
      <c r="AN29" s="360"/>
      <c r="AO29" s="360"/>
      <c r="AP29" s="360"/>
      <c r="AQ29" s="360"/>
      <c r="AR29" s="361"/>
      <c r="AS29" s="359">
        <v>2872</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517234</v>
      </c>
      <c r="BO29" s="407"/>
      <c r="BP29" s="407"/>
      <c r="BQ29" s="407"/>
      <c r="BR29" s="407"/>
      <c r="BS29" s="407"/>
      <c r="BT29" s="407"/>
      <c r="BU29" s="408"/>
      <c r="BV29" s="406">
        <v>499840</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93</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2836402</v>
      </c>
      <c r="BO30" s="441"/>
      <c r="BP30" s="441"/>
      <c r="BQ30" s="441"/>
      <c r="BR30" s="441"/>
      <c r="BS30" s="441"/>
      <c r="BT30" s="441"/>
      <c r="BU30" s="442"/>
      <c r="BV30" s="440">
        <v>2902621</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15">
      <c r="A33" s="175"/>
      <c r="B33" s="202"/>
      <c r="C33" s="358" t="s">
        <v>186</v>
      </c>
      <c r="D33" s="358"/>
      <c r="E33" s="357" t="s">
        <v>187</v>
      </c>
      <c r="F33" s="357"/>
      <c r="G33" s="357"/>
      <c r="H33" s="357"/>
      <c r="I33" s="357"/>
      <c r="J33" s="357"/>
      <c r="K33" s="357"/>
      <c r="L33" s="357"/>
      <c r="M33" s="357"/>
      <c r="N33" s="357"/>
      <c r="O33" s="357"/>
      <c r="P33" s="357"/>
      <c r="Q33" s="357"/>
      <c r="R33" s="357"/>
      <c r="S33" s="357"/>
      <c r="T33" s="179"/>
      <c r="U33" s="358" t="s">
        <v>186</v>
      </c>
      <c r="V33" s="358"/>
      <c r="W33" s="357" t="s">
        <v>187</v>
      </c>
      <c r="X33" s="357"/>
      <c r="Y33" s="357"/>
      <c r="Z33" s="357"/>
      <c r="AA33" s="357"/>
      <c r="AB33" s="357"/>
      <c r="AC33" s="357"/>
      <c r="AD33" s="357"/>
      <c r="AE33" s="357"/>
      <c r="AF33" s="357"/>
      <c r="AG33" s="357"/>
      <c r="AH33" s="357"/>
      <c r="AI33" s="357"/>
      <c r="AJ33" s="357"/>
      <c r="AK33" s="357"/>
      <c r="AL33" s="179"/>
      <c r="AM33" s="358" t="s">
        <v>186</v>
      </c>
      <c r="AN33" s="358"/>
      <c r="AO33" s="357" t="s">
        <v>187</v>
      </c>
      <c r="AP33" s="357"/>
      <c r="AQ33" s="357"/>
      <c r="AR33" s="357"/>
      <c r="AS33" s="357"/>
      <c r="AT33" s="357"/>
      <c r="AU33" s="357"/>
      <c r="AV33" s="357"/>
      <c r="AW33" s="357"/>
      <c r="AX33" s="357"/>
      <c r="AY33" s="357"/>
      <c r="AZ33" s="357"/>
      <c r="BA33" s="357"/>
      <c r="BB33" s="357"/>
      <c r="BC33" s="357"/>
      <c r="BD33" s="185"/>
      <c r="BE33" s="357" t="s">
        <v>188</v>
      </c>
      <c r="BF33" s="357"/>
      <c r="BG33" s="357" t="s">
        <v>189</v>
      </c>
      <c r="BH33" s="357"/>
      <c r="BI33" s="357"/>
      <c r="BJ33" s="357"/>
      <c r="BK33" s="357"/>
      <c r="BL33" s="357"/>
      <c r="BM33" s="357"/>
      <c r="BN33" s="357"/>
      <c r="BO33" s="357"/>
      <c r="BP33" s="357"/>
      <c r="BQ33" s="357"/>
      <c r="BR33" s="357"/>
      <c r="BS33" s="357"/>
      <c r="BT33" s="357"/>
      <c r="BU33" s="357"/>
      <c r="BV33" s="185"/>
      <c r="BW33" s="358" t="s">
        <v>188</v>
      </c>
      <c r="BX33" s="358"/>
      <c r="BY33" s="357" t="s">
        <v>190</v>
      </c>
      <c r="BZ33" s="357"/>
      <c r="CA33" s="357"/>
      <c r="CB33" s="357"/>
      <c r="CC33" s="357"/>
      <c r="CD33" s="357"/>
      <c r="CE33" s="357"/>
      <c r="CF33" s="357"/>
      <c r="CG33" s="357"/>
      <c r="CH33" s="357"/>
      <c r="CI33" s="357"/>
      <c r="CJ33" s="357"/>
      <c r="CK33" s="357"/>
      <c r="CL33" s="357"/>
      <c r="CM33" s="357"/>
      <c r="CN33" s="179"/>
      <c r="CO33" s="358" t="s">
        <v>186</v>
      </c>
      <c r="CP33" s="358"/>
      <c r="CQ33" s="357" t="s">
        <v>191</v>
      </c>
      <c r="CR33" s="357"/>
      <c r="CS33" s="357"/>
      <c r="CT33" s="357"/>
      <c r="CU33" s="357"/>
      <c r="CV33" s="357"/>
      <c r="CW33" s="357"/>
      <c r="CX33" s="357"/>
      <c r="CY33" s="357"/>
      <c r="CZ33" s="357"/>
      <c r="DA33" s="357"/>
      <c r="DB33" s="357"/>
      <c r="DC33" s="357"/>
      <c r="DD33" s="357"/>
      <c r="DE33" s="357"/>
      <c r="DF33" s="179"/>
      <c r="DG33" s="356" t="s">
        <v>192</v>
      </c>
      <c r="DH33" s="356"/>
      <c r="DI33" s="180"/>
    </row>
    <row r="34" spans="1:113" ht="32.25" customHeight="1" x14ac:dyDescent="0.15">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国民健康保険事業特別会計</v>
      </c>
      <c r="X34" s="355"/>
      <c r="Y34" s="355"/>
      <c r="Z34" s="355"/>
      <c r="AA34" s="355"/>
      <c r="AB34" s="355"/>
      <c r="AC34" s="355"/>
      <c r="AD34" s="355"/>
      <c r="AE34" s="355"/>
      <c r="AF34" s="355"/>
      <c r="AG34" s="355"/>
      <c r="AH34" s="355"/>
      <c r="AI34" s="355"/>
      <c r="AJ34" s="355"/>
      <c r="AK34" s="355"/>
      <c r="AL34" s="175"/>
      <c r="AM34" s="354">
        <f>IF(AO34="","",MAX(C34:D43,U34:V43)+1)</f>
        <v>5</v>
      </c>
      <c r="AN34" s="354"/>
      <c r="AO34" s="355" t="str">
        <f>IF('各会計、関係団体の財政状況及び健全化判断比率'!B31="","",'各会計、関係団体の財政状況及び健全化判断比率'!B31)</f>
        <v>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7</v>
      </c>
      <c r="BX34" s="354"/>
      <c r="BY34" s="355" t="str">
        <f>IF('各会計、関係団体の財政状況及び健全化判断比率'!B68="","",'各会計、関係団体の財政状況及び健全化判断比率'!B68)</f>
        <v>南信州広域連合（一般会計）</v>
      </c>
      <c r="BZ34" s="355"/>
      <c r="CA34" s="355"/>
      <c r="CB34" s="355"/>
      <c r="CC34" s="355"/>
      <c r="CD34" s="355"/>
      <c r="CE34" s="355"/>
      <c r="CF34" s="355"/>
      <c r="CG34" s="355"/>
      <c r="CH34" s="355"/>
      <c r="CI34" s="355"/>
      <c r="CJ34" s="355"/>
      <c r="CK34" s="355"/>
      <c r="CL34" s="355"/>
      <c r="CM34" s="355"/>
      <c r="CN34" s="175"/>
      <c r="CO34" s="354" t="str">
        <f>IF(CQ34="","",MAX(C34:D43,U34:V43,AM34:AN43,BE34:BF43,BW34:BX43)+1)</f>
        <v/>
      </c>
      <c r="CP34" s="354"/>
      <c r="CQ34" s="355" t="str">
        <f>IF('各会計、関係団体の財政状況及び健全化判断比率'!BS7="","",'各会計、関係団体の財政状況及び健全化判断比率'!BS7)</f>
        <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15">
      <c r="A35" s="175"/>
      <c r="B35" s="202"/>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f t="shared" ref="AM35:AM43" si="0">IF(AO35="","",AM34+1)</f>
        <v>6</v>
      </c>
      <c r="AN35" s="354"/>
      <c r="AO35" s="355" t="str">
        <f>IF('各会計、関係団体の財政状況及び健全化判断比率'!B32="","",'各会計、関係団体の財政状況及び健全化判断比率'!B32)</f>
        <v>下水道事業会計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8</v>
      </c>
      <c r="BX35" s="354"/>
      <c r="BY35" s="355" t="str">
        <f>IF('各会計、関係団体の財政状況及び健全化判断比率'!B69="","",'各会計、関係団体の財政状況及び健全化判断比率'!B69)</f>
        <v>南信州広域連合（広域振興基金特別会計）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15">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9</v>
      </c>
      <c r="BX36" s="354"/>
      <c r="BY36" s="355" t="str">
        <f>IF('各会計、関係団体の財政状況及び健全化判断比率'!B70="","",'各会計、関係団体の財政状況及び健全化判断比率'!B70)</f>
        <v>南信州広域連合（広域消防特別会計）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15">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10</v>
      </c>
      <c r="BX37" s="354"/>
      <c r="BY37" s="355" t="str">
        <f>IF('各会計、関係団体の財政状況及び健全化判断比率'!B71="","",'各会計、関係団体の財政状況及び健全化判断比率'!B71)</f>
        <v>南信州広域連合（稲葉クリーンセンター特別会計）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15">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11</v>
      </c>
      <c r="BX38" s="354"/>
      <c r="BY38" s="355" t="str">
        <f>IF('各会計、関係団体の財政状況及び健全化判断比率'!B72="","",'各会計、関係団体の財政状況及び健全化判断比率'!B72)</f>
        <v>下伊那郡西部衛生施設組合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15">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12</v>
      </c>
      <c r="BX39" s="354"/>
      <c r="BY39" s="355" t="str">
        <f>IF('各会計、関係団体の財政状況及び健全化判断比率'!B73="","",'各会計、関係団体の財政状況及び健全化判断比率'!B73)</f>
        <v>長野県後期高齢者医療広域連合（一般会計）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15">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13</v>
      </c>
      <c r="BX40" s="354"/>
      <c r="BY40" s="355" t="str">
        <f>IF('各会計、関係団体の財政状況及び健全化判断比率'!B74="","",'各会計、関係団体の財政状況及び健全化判断比率'!B74)</f>
        <v>長野県後期高齢者医療広域連合（後期高齢者医療事業会計）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15">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14</v>
      </c>
      <c r="BX41" s="354"/>
      <c r="BY41" s="355" t="str">
        <f>IF('各会計、関係団体の財政状況及び健全化判断比率'!B75="","",'各会計、関係団体の財政状況及び健全化判断比率'!B75)</f>
        <v>長野県市町村自治振興組合（一般会計）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15">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15</v>
      </c>
      <c r="BX42" s="354"/>
      <c r="BY42" s="355" t="str">
        <f>IF('各会計、関係団体の財政状況及び健全化判断比率'!B76="","",'各会計、関係団体の財政状況及び健全化判断比率'!B76)</f>
        <v>長野県市町村総合事務組合（一般会計）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15">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f t="shared" si="2"/>
        <v>16</v>
      </c>
      <c r="BX43" s="354"/>
      <c r="BY43" s="355" t="str">
        <f>IF('各会計、関係団体の財政状況及び健全化判断比率'!B77="","",'各会計、関係団体の財政状況及び健全化判断比率'!B77)</f>
        <v>長野県市町村総合事務組合（非常勤職員公務災害補償特別会計）</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T7te/73HuzXehUfNJJHqQcMCnFnltqM3/H+moRg4516nVOhdVaO9H2WCmWilHBkQEjY7raTdhhC/tJO68UbR8w==" saltValue="qALABtgia203lMcKppx9Y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O1" workbookViewId="0">
      <selection activeCell="CA2" sqref="CA2"/>
    </sheetView>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215</v>
      </c>
      <c r="C5" s="667"/>
      <c r="D5" s="667"/>
      <c r="E5" s="667"/>
      <c r="F5" s="667"/>
      <c r="G5" s="667"/>
      <c r="H5" s="667"/>
      <c r="I5" s="667"/>
      <c r="J5" s="667"/>
      <c r="K5" s="667"/>
      <c r="L5" s="667"/>
      <c r="M5" s="667"/>
      <c r="N5" s="667"/>
      <c r="O5" s="667"/>
      <c r="P5" s="667"/>
      <c r="Q5" s="668"/>
      <c r="R5" s="663">
        <v>795367</v>
      </c>
      <c r="S5" s="664"/>
      <c r="T5" s="664"/>
      <c r="U5" s="664"/>
      <c r="V5" s="664"/>
      <c r="W5" s="664"/>
      <c r="X5" s="664"/>
      <c r="Y5" s="689"/>
      <c r="Z5" s="702">
        <v>12.1</v>
      </c>
      <c r="AA5" s="702"/>
      <c r="AB5" s="702"/>
      <c r="AC5" s="702"/>
      <c r="AD5" s="703">
        <v>795367</v>
      </c>
      <c r="AE5" s="703"/>
      <c r="AF5" s="703"/>
      <c r="AG5" s="703"/>
      <c r="AH5" s="703"/>
      <c r="AI5" s="703"/>
      <c r="AJ5" s="703"/>
      <c r="AK5" s="703"/>
      <c r="AL5" s="690">
        <v>21.1</v>
      </c>
      <c r="AM5" s="672"/>
      <c r="AN5" s="672"/>
      <c r="AO5" s="691"/>
      <c r="AP5" s="666" t="s">
        <v>216</v>
      </c>
      <c r="AQ5" s="667"/>
      <c r="AR5" s="667"/>
      <c r="AS5" s="667"/>
      <c r="AT5" s="667"/>
      <c r="AU5" s="667"/>
      <c r="AV5" s="667"/>
      <c r="AW5" s="667"/>
      <c r="AX5" s="667"/>
      <c r="AY5" s="667"/>
      <c r="AZ5" s="667"/>
      <c r="BA5" s="667"/>
      <c r="BB5" s="667"/>
      <c r="BC5" s="667"/>
      <c r="BD5" s="667"/>
      <c r="BE5" s="667"/>
      <c r="BF5" s="668"/>
      <c r="BG5" s="608">
        <v>757530</v>
      </c>
      <c r="BH5" s="609"/>
      <c r="BI5" s="609"/>
      <c r="BJ5" s="609"/>
      <c r="BK5" s="609"/>
      <c r="BL5" s="609"/>
      <c r="BM5" s="609"/>
      <c r="BN5" s="610"/>
      <c r="BO5" s="646">
        <v>95.2</v>
      </c>
      <c r="BP5" s="646"/>
      <c r="BQ5" s="646"/>
      <c r="BR5" s="646"/>
      <c r="BS5" s="647" t="s">
        <v>122</v>
      </c>
      <c r="BT5" s="647"/>
      <c r="BU5" s="647"/>
      <c r="BV5" s="647"/>
      <c r="BW5" s="647"/>
      <c r="BX5" s="647"/>
      <c r="BY5" s="647"/>
      <c r="BZ5" s="647"/>
      <c r="CA5" s="647"/>
      <c r="CB5" s="685"/>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15">
      <c r="B6" s="605" t="s">
        <v>220</v>
      </c>
      <c r="C6" s="606"/>
      <c r="D6" s="606"/>
      <c r="E6" s="606"/>
      <c r="F6" s="606"/>
      <c r="G6" s="606"/>
      <c r="H6" s="606"/>
      <c r="I6" s="606"/>
      <c r="J6" s="606"/>
      <c r="K6" s="606"/>
      <c r="L6" s="606"/>
      <c r="M6" s="606"/>
      <c r="N6" s="606"/>
      <c r="O6" s="606"/>
      <c r="P6" s="606"/>
      <c r="Q6" s="607"/>
      <c r="R6" s="608">
        <v>85796</v>
      </c>
      <c r="S6" s="609"/>
      <c r="T6" s="609"/>
      <c r="U6" s="609"/>
      <c r="V6" s="609"/>
      <c r="W6" s="609"/>
      <c r="X6" s="609"/>
      <c r="Y6" s="610"/>
      <c r="Z6" s="646">
        <v>1.3</v>
      </c>
      <c r="AA6" s="646"/>
      <c r="AB6" s="646"/>
      <c r="AC6" s="646"/>
      <c r="AD6" s="647">
        <v>85796</v>
      </c>
      <c r="AE6" s="647"/>
      <c r="AF6" s="647"/>
      <c r="AG6" s="647"/>
      <c r="AH6" s="647"/>
      <c r="AI6" s="647"/>
      <c r="AJ6" s="647"/>
      <c r="AK6" s="647"/>
      <c r="AL6" s="611">
        <v>2.2999999999999998</v>
      </c>
      <c r="AM6" s="612"/>
      <c r="AN6" s="612"/>
      <c r="AO6" s="648"/>
      <c r="AP6" s="605" t="s">
        <v>221</v>
      </c>
      <c r="AQ6" s="606"/>
      <c r="AR6" s="606"/>
      <c r="AS6" s="606"/>
      <c r="AT6" s="606"/>
      <c r="AU6" s="606"/>
      <c r="AV6" s="606"/>
      <c r="AW6" s="606"/>
      <c r="AX6" s="606"/>
      <c r="AY6" s="606"/>
      <c r="AZ6" s="606"/>
      <c r="BA6" s="606"/>
      <c r="BB6" s="606"/>
      <c r="BC6" s="606"/>
      <c r="BD6" s="606"/>
      <c r="BE6" s="606"/>
      <c r="BF6" s="607"/>
      <c r="BG6" s="608">
        <v>757530</v>
      </c>
      <c r="BH6" s="609"/>
      <c r="BI6" s="609"/>
      <c r="BJ6" s="609"/>
      <c r="BK6" s="609"/>
      <c r="BL6" s="609"/>
      <c r="BM6" s="609"/>
      <c r="BN6" s="610"/>
      <c r="BO6" s="646">
        <v>95.2</v>
      </c>
      <c r="BP6" s="646"/>
      <c r="BQ6" s="646"/>
      <c r="BR6" s="646"/>
      <c r="BS6" s="647" t="s">
        <v>122</v>
      </c>
      <c r="BT6" s="647"/>
      <c r="BU6" s="647"/>
      <c r="BV6" s="647"/>
      <c r="BW6" s="647"/>
      <c r="BX6" s="647"/>
      <c r="BY6" s="647"/>
      <c r="BZ6" s="647"/>
      <c r="CA6" s="647"/>
      <c r="CB6" s="685"/>
      <c r="CD6" s="666" t="s">
        <v>222</v>
      </c>
      <c r="CE6" s="667"/>
      <c r="CF6" s="667"/>
      <c r="CG6" s="667"/>
      <c r="CH6" s="667"/>
      <c r="CI6" s="667"/>
      <c r="CJ6" s="667"/>
      <c r="CK6" s="667"/>
      <c r="CL6" s="667"/>
      <c r="CM6" s="667"/>
      <c r="CN6" s="667"/>
      <c r="CO6" s="667"/>
      <c r="CP6" s="667"/>
      <c r="CQ6" s="668"/>
      <c r="CR6" s="608">
        <v>67253</v>
      </c>
      <c r="CS6" s="609"/>
      <c r="CT6" s="609"/>
      <c r="CU6" s="609"/>
      <c r="CV6" s="609"/>
      <c r="CW6" s="609"/>
      <c r="CX6" s="609"/>
      <c r="CY6" s="610"/>
      <c r="CZ6" s="690">
        <v>1.1000000000000001</v>
      </c>
      <c r="DA6" s="672"/>
      <c r="DB6" s="672"/>
      <c r="DC6" s="692"/>
      <c r="DD6" s="614" t="s">
        <v>122</v>
      </c>
      <c r="DE6" s="609"/>
      <c r="DF6" s="609"/>
      <c r="DG6" s="609"/>
      <c r="DH6" s="609"/>
      <c r="DI6" s="609"/>
      <c r="DJ6" s="609"/>
      <c r="DK6" s="609"/>
      <c r="DL6" s="609"/>
      <c r="DM6" s="609"/>
      <c r="DN6" s="609"/>
      <c r="DO6" s="609"/>
      <c r="DP6" s="610"/>
      <c r="DQ6" s="614">
        <v>67253</v>
      </c>
      <c r="DR6" s="609"/>
      <c r="DS6" s="609"/>
      <c r="DT6" s="609"/>
      <c r="DU6" s="609"/>
      <c r="DV6" s="609"/>
      <c r="DW6" s="609"/>
      <c r="DX6" s="609"/>
      <c r="DY6" s="609"/>
      <c r="DZ6" s="609"/>
      <c r="EA6" s="609"/>
      <c r="EB6" s="609"/>
      <c r="EC6" s="645"/>
    </row>
    <row r="7" spans="2:143" ht="11.25" customHeight="1" x14ac:dyDescent="0.15">
      <c r="B7" s="605" t="s">
        <v>223</v>
      </c>
      <c r="C7" s="606"/>
      <c r="D7" s="606"/>
      <c r="E7" s="606"/>
      <c r="F7" s="606"/>
      <c r="G7" s="606"/>
      <c r="H7" s="606"/>
      <c r="I7" s="606"/>
      <c r="J7" s="606"/>
      <c r="K7" s="606"/>
      <c r="L7" s="606"/>
      <c r="M7" s="606"/>
      <c r="N7" s="606"/>
      <c r="O7" s="606"/>
      <c r="P7" s="606"/>
      <c r="Q7" s="607"/>
      <c r="R7" s="608">
        <v>176</v>
      </c>
      <c r="S7" s="609"/>
      <c r="T7" s="609"/>
      <c r="U7" s="609"/>
      <c r="V7" s="609"/>
      <c r="W7" s="609"/>
      <c r="X7" s="609"/>
      <c r="Y7" s="610"/>
      <c r="Z7" s="646">
        <v>0</v>
      </c>
      <c r="AA7" s="646"/>
      <c r="AB7" s="646"/>
      <c r="AC7" s="646"/>
      <c r="AD7" s="647">
        <v>176</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289315</v>
      </c>
      <c r="BH7" s="609"/>
      <c r="BI7" s="609"/>
      <c r="BJ7" s="609"/>
      <c r="BK7" s="609"/>
      <c r="BL7" s="609"/>
      <c r="BM7" s="609"/>
      <c r="BN7" s="610"/>
      <c r="BO7" s="646">
        <v>36.4</v>
      </c>
      <c r="BP7" s="646"/>
      <c r="BQ7" s="646"/>
      <c r="BR7" s="646"/>
      <c r="BS7" s="647" t="s">
        <v>122</v>
      </c>
      <c r="BT7" s="647"/>
      <c r="BU7" s="647"/>
      <c r="BV7" s="647"/>
      <c r="BW7" s="647"/>
      <c r="BX7" s="647"/>
      <c r="BY7" s="647"/>
      <c r="BZ7" s="647"/>
      <c r="CA7" s="647"/>
      <c r="CB7" s="685"/>
      <c r="CD7" s="605" t="s">
        <v>225</v>
      </c>
      <c r="CE7" s="606"/>
      <c r="CF7" s="606"/>
      <c r="CG7" s="606"/>
      <c r="CH7" s="606"/>
      <c r="CI7" s="606"/>
      <c r="CJ7" s="606"/>
      <c r="CK7" s="606"/>
      <c r="CL7" s="606"/>
      <c r="CM7" s="606"/>
      <c r="CN7" s="606"/>
      <c r="CO7" s="606"/>
      <c r="CP7" s="606"/>
      <c r="CQ7" s="607"/>
      <c r="CR7" s="608">
        <v>1287714</v>
      </c>
      <c r="CS7" s="609"/>
      <c r="CT7" s="609"/>
      <c r="CU7" s="609"/>
      <c r="CV7" s="609"/>
      <c r="CW7" s="609"/>
      <c r="CX7" s="609"/>
      <c r="CY7" s="610"/>
      <c r="CZ7" s="646">
        <v>20.8</v>
      </c>
      <c r="DA7" s="646"/>
      <c r="DB7" s="646"/>
      <c r="DC7" s="646"/>
      <c r="DD7" s="614">
        <v>210749</v>
      </c>
      <c r="DE7" s="609"/>
      <c r="DF7" s="609"/>
      <c r="DG7" s="609"/>
      <c r="DH7" s="609"/>
      <c r="DI7" s="609"/>
      <c r="DJ7" s="609"/>
      <c r="DK7" s="609"/>
      <c r="DL7" s="609"/>
      <c r="DM7" s="609"/>
      <c r="DN7" s="609"/>
      <c r="DO7" s="609"/>
      <c r="DP7" s="610"/>
      <c r="DQ7" s="614">
        <v>974517</v>
      </c>
      <c r="DR7" s="609"/>
      <c r="DS7" s="609"/>
      <c r="DT7" s="609"/>
      <c r="DU7" s="609"/>
      <c r="DV7" s="609"/>
      <c r="DW7" s="609"/>
      <c r="DX7" s="609"/>
      <c r="DY7" s="609"/>
      <c r="DZ7" s="609"/>
      <c r="EA7" s="609"/>
      <c r="EB7" s="609"/>
      <c r="EC7" s="645"/>
    </row>
    <row r="8" spans="2:143" ht="11.25" customHeight="1" x14ac:dyDescent="0.15">
      <c r="B8" s="605" t="s">
        <v>226</v>
      </c>
      <c r="C8" s="606"/>
      <c r="D8" s="606"/>
      <c r="E8" s="606"/>
      <c r="F8" s="606"/>
      <c r="G8" s="606"/>
      <c r="H8" s="606"/>
      <c r="I8" s="606"/>
      <c r="J8" s="606"/>
      <c r="K8" s="606"/>
      <c r="L8" s="606"/>
      <c r="M8" s="606"/>
      <c r="N8" s="606"/>
      <c r="O8" s="606"/>
      <c r="P8" s="606"/>
      <c r="Q8" s="607"/>
      <c r="R8" s="608">
        <v>3236</v>
      </c>
      <c r="S8" s="609"/>
      <c r="T8" s="609"/>
      <c r="U8" s="609"/>
      <c r="V8" s="609"/>
      <c r="W8" s="609"/>
      <c r="X8" s="609"/>
      <c r="Y8" s="610"/>
      <c r="Z8" s="646">
        <v>0</v>
      </c>
      <c r="AA8" s="646"/>
      <c r="AB8" s="646"/>
      <c r="AC8" s="646"/>
      <c r="AD8" s="647">
        <v>3236</v>
      </c>
      <c r="AE8" s="647"/>
      <c r="AF8" s="647"/>
      <c r="AG8" s="647"/>
      <c r="AH8" s="647"/>
      <c r="AI8" s="647"/>
      <c r="AJ8" s="647"/>
      <c r="AK8" s="647"/>
      <c r="AL8" s="611">
        <v>0.1</v>
      </c>
      <c r="AM8" s="612"/>
      <c r="AN8" s="612"/>
      <c r="AO8" s="648"/>
      <c r="AP8" s="605" t="s">
        <v>227</v>
      </c>
      <c r="AQ8" s="606"/>
      <c r="AR8" s="606"/>
      <c r="AS8" s="606"/>
      <c r="AT8" s="606"/>
      <c r="AU8" s="606"/>
      <c r="AV8" s="606"/>
      <c r="AW8" s="606"/>
      <c r="AX8" s="606"/>
      <c r="AY8" s="606"/>
      <c r="AZ8" s="606"/>
      <c r="BA8" s="606"/>
      <c r="BB8" s="606"/>
      <c r="BC8" s="606"/>
      <c r="BD8" s="606"/>
      <c r="BE8" s="606"/>
      <c r="BF8" s="607"/>
      <c r="BG8" s="608">
        <v>11576</v>
      </c>
      <c r="BH8" s="609"/>
      <c r="BI8" s="609"/>
      <c r="BJ8" s="609"/>
      <c r="BK8" s="609"/>
      <c r="BL8" s="609"/>
      <c r="BM8" s="609"/>
      <c r="BN8" s="610"/>
      <c r="BO8" s="646">
        <v>1.5</v>
      </c>
      <c r="BP8" s="646"/>
      <c r="BQ8" s="646"/>
      <c r="BR8" s="646"/>
      <c r="BS8" s="647" t="s">
        <v>122</v>
      </c>
      <c r="BT8" s="647"/>
      <c r="BU8" s="647"/>
      <c r="BV8" s="647"/>
      <c r="BW8" s="647"/>
      <c r="BX8" s="647"/>
      <c r="BY8" s="647"/>
      <c r="BZ8" s="647"/>
      <c r="CA8" s="647"/>
      <c r="CB8" s="685"/>
      <c r="CD8" s="605" t="s">
        <v>228</v>
      </c>
      <c r="CE8" s="606"/>
      <c r="CF8" s="606"/>
      <c r="CG8" s="606"/>
      <c r="CH8" s="606"/>
      <c r="CI8" s="606"/>
      <c r="CJ8" s="606"/>
      <c r="CK8" s="606"/>
      <c r="CL8" s="606"/>
      <c r="CM8" s="606"/>
      <c r="CN8" s="606"/>
      <c r="CO8" s="606"/>
      <c r="CP8" s="606"/>
      <c r="CQ8" s="607"/>
      <c r="CR8" s="608">
        <v>1281203</v>
      </c>
      <c r="CS8" s="609"/>
      <c r="CT8" s="609"/>
      <c r="CU8" s="609"/>
      <c r="CV8" s="609"/>
      <c r="CW8" s="609"/>
      <c r="CX8" s="609"/>
      <c r="CY8" s="610"/>
      <c r="CZ8" s="646">
        <v>20.7</v>
      </c>
      <c r="DA8" s="646"/>
      <c r="DB8" s="646"/>
      <c r="DC8" s="646"/>
      <c r="DD8" s="614">
        <v>40265</v>
      </c>
      <c r="DE8" s="609"/>
      <c r="DF8" s="609"/>
      <c r="DG8" s="609"/>
      <c r="DH8" s="609"/>
      <c r="DI8" s="609"/>
      <c r="DJ8" s="609"/>
      <c r="DK8" s="609"/>
      <c r="DL8" s="609"/>
      <c r="DM8" s="609"/>
      <c r="DN8" s="609"/>
      <c r="DO8" s="609"/>
      <c r="DP8" s="610"/>
      <c r="DQ8" s="614">
        <v>834285</v>
      </c>
      <c r="DR8" s="609"/>
      <c r="DS8" s="609"/>
      <c r="DT8" s="609"/>
      <c r="DU8" s="609"/>
      <c r="DV8" s="609"/>
      <c r="DW8" s="609"/>
      <c r="DX8" s="609"/>
      <c r="DY8" s="609"/>
      <c r="DZ8" s="609"/>
      <c r="EA8" s="609"/>
      <c r="EB8" s="609"/>
      <c r="EC8" s="645"/>
    </row>
    <row r="9" spans="2:143" ht="11.25" customHeight="1" x14ac:dyDescent="0.15">
      <c r="B9" s="605" t="s">
        <v>229</v>
      </c>
      <c r="C9" s="606"/>
      <c r="D9" s="606"/>
      <c r="E9" s="606"/>
      <c r="F9" s="606"/>
      <c r="G9" s="606"/>
      <c r="H9" s="606"/>
      <c r="I9" s="606"/>
      <c r="J9" s="606"/>
      <c r="K9" s="606"/>
      <c r="L9" s="606"/>
      <c r="M9" s="606"/>
      <c r="N9" s="606"/>
      <c r="O9" s="606"/>
      <c r="P9" s="606"/>
      <c r="Q9" s="607"/>
      <c r="R9" s="608">
        <v>3228</v>
      </c>
      <c r="S9" s="609"/>
      <c r="T9" s="609"/>
      <c r="U9" s="609"/>
      <c r="V9" s="609"/>
      <c r="W9" s="609"/>
      <c r="X9" s="609"/>
      <c r="Y9" s="610"/>
      <c r="Z9" s="646">
        <v>0</v>
      </c>
      <c r="AA9" s="646"/>
      <c r="AB9" s="646"/>
      <c r="AC9" s="646"/>
      <c r="AD9" s="647">
        <v>3228</v>
      </c>
      <c r="AE9" s="647"/>
      <c r="AF9" s="647"/>
      <c r="AG9" s="647"/>
      <c r="AH9" s="647"/>
      <c r="AI9" s="647"/>
      <c r="AJ9" s="647"/>
      <c r="AK9" s="647"/>
      <c r="AL9" s="611">
        <v>0.1</v>
      </c>
      <c r="AM9" s="612"/>
      <c r="AN9" s="612"/>
      <c r="AO9" s="648"/>
      <c r="AP9" s="605" t="s">
        <v>230</v>
      </c>
      <c r="AQ9" s="606"/>
      <c r="AR9" s="606"/>
      <c r="AS9" s="606"/>
      <c r="AT9" s="606"/>
      <c r="AU9" s="606"/>
      <c r="AV9" s="606"/>
      <c r="AW9" s="606"/>
      <c r="AX9" s="606"/>
      <c r="AY9" s="606"/>
      <c r="AZ9" s="606"/>
      <c r="BA9" s="606"/>
      <c r="BB9" s="606"/>
      <c r="BC9" s="606"/>
      <c r="BD9" s="606"/>
      <c r="BE9" s="606"/>
      <c r="BF9" s="607"/>
      <c r="BG9" s="608">
        <v>219947</v>
      </c>
      <c r="BH9" s="609"/>
      <c r="BI9" s="609"/>
      <c r="BJ9" s="609"/>
      <c r="BK9" s="609"/>
      <c r="BL9" s="609"/>
      <c r="BM9" s="609"/>
      <c r="BN9" s="610"/>
      <c r="BO9" s="646">
        <v>27.7</v>
      </c>
      <c r="BP9" s="646"/>
      <c r="BQ9" s="646"/>
      <c r="BR9" s="646"/>
      <c r="BS9" s="647" t="s">
        <v>122</v>
      </c>
      <c r="BT9" s="647"/>
      <c r="BU9" s="647"/>
      <c r="BV9" s="647"/>
      <c r="BW9" s="647"/>
      <c r="BX9" s="647"/>
      <c r="BY9" s="647"/>
      <c r="BZ9" s="647"/>
      <c r="CA9" s="647"/>
      <c r="CB9" s="685"/>
      <c r="CD9" s="605" t="s">
        <v>231</v>
      </c>
      <c r="CE9" s="606"/>
      <c r="CF9" s="606"/>
      <c r="CG9" s="606"/>
      <c r="CH9" s="606"/>
      <c r="CI9" s="606"/>
      <c r="CJ9" s="606"/>
      <c r="CK9" s="606"/>
      <c r="CL9" s="606"/>
      <c r="CM9" s="606"/>
      <c r="CN9" s="606"/>
      <c r="CO9" s="606"/>
      <c r="CP9" s="606"/>
      <c r="CQ9" s="607"/>
      <c r="CR9" s="608">
        <v>354819</v>
      </c>
      <c r="CS9" s="609"/>
      <c r="CT9" s="609"/>
      <c r="CU9" s="609"/>
      <c r="CV9" s="609"/>
      <c r="CW9" s="609"/>
      <c r="CX9" s="609"/>
      <c r="CY9" s="610"/>
      <c r="CZ9" s="646">
        <v>5.7</v>
      </c>
      <c r="DA9" s="646"/>
      <c r="DB9" s="646"/>
      <c r="DC9" s="646"/>
      <c r="DD9" s="614">
        <v>9908</v>
      </c>
      <c r="DE9" s="609"/>
      <c r="DF9" s="609"/>
      <c r="DG9" s="609"/>
      <c r="DH9" s="609"/>
      <c r="DI9" s="609"/>
      <c r="DJ9" s="609"/>
      <c r="DK9" s="609"/>
      <c r="DL9" s="609"/>
      <c r="DM9" s="609"/>
      <c r="DN9" s="609"/>
      <c r="DO9" s="609"/>
      <c r="DP9" s="610"/>
      <c r="DQ9" s="614">
        <v>283864</v>
      </c>
      <c r="DR9" s="609"/>
      <c r="DS9" s="609"/>
      <c r="DT9" s="609"/>
      <c r="DU9" s="609"/>
      <c r="DV9" s="609"/>
      <c r="DW9" s="609"/>
      <c r="DX9" s="609"/>
      <c r="DY9" s="609"/>
      <c r="DZ9" s="609"/>
      <c r="EA9" s="609"/>
      <c r="EB9" s="609"/>
      <c r="EC9" s="645"/>
    </row>
    <row r="10" spans="2:143" ht="11.25" customHeight="1" x14ac:dyDescent="0.15">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26182</v>
      </c>
      <c r="BH10" s="609"/>
      <c r="BI10" s="609"/>
      <c r="BJ10" s="609"/>
      <c r="BK10" s="609"/>
      <c r="BL10" s="609"/>
      <c r="BM10" s="609"/>
      <c r="BN10" s="610"/>
      <c r="BO10" s="646">
        <v>3.3</v>
      </c>
      <c r="BP10" s="646"/>
      <c r="BQ10" s="646"/>
      <c r="BR10" s="646"/>
      <c r="BS10" s="647" t="s">
        <v>122</v>
      </c>
      <c r="BT10" s="647"/>
      <c r="BU10" s="647"/>
      <c r="BV10" s="647"/>
      <c r="BW10" s="647"/>
      <c r="BX10" s="647"/>
      <c r="BY10" s="647"/>
      <c r="BZ10" s="647"/>
      <c r="CA10" s="647"/>
      <c r="CB10" s="685"/>
      <c r="CD10" s="605" t="s">
        <v>234</v>
      </c>
      <c r="CE10" s="606"/>
      <c r="CF10" s="606"/>
      <c r="CG10" s="606"/>
      <c r="CH10" s="606"/>
      <c r="CI10" s="606"/>
      <c r="CJ10" s="606"/>
      <c r="CK10" s="606"/>
      <c r="CL10" s="606"/>
      <c r="CM10" s="606"/>
      <c r="CN10" s="606"/>
      <c r="CO10" s="606"/>
      <c r="CP10" s="606"/>
      <c r="CQ10" s="607"/>
      <c r="CR10" s="608" t="s">
        <v>122</v>
      </c>
      <c r="CS10" s="609"/>
      <c r="CT10" s="609"/>
      <c r="CU10" s="609"/>
      <c r="CV10" s="609"/>
      <c r="CW10" s="609"/>
      <c r="CX10" s="609"/>
      <c r="CY10" s="610"/>
      <c r="CZ10" s="646" t="s">
        <v>122</v>
      </c>
      <c r="DA10" s="646"/>
      <c r="DB10" s="646"/>
      <c r="DC10" s="646"/>
      <c r="DD10" s="614" t="s">
        <v>122</v>
      </c>
      <c r="DE10" s="609"/>
      <c r="DF10" s="609"/>
      <c r="DG10" s="609"/>
      <c r="DH10" s="609"/>
      <c r="DI10" s="609"/>
      <c r="DJ10" s="609"/>
      <c r="DK10" s="609"/>
      <c r="DL10" s="609"/>
      <c r="DM10" s="609"/>
      <c r="DN10" s="609"/>
      <c r="DO10" s="609"/>
      <c r="DP10" s="610"/>
      <c r="DQ10" s="614" t="s">
        <v>122</v>
      </c>
      <c r="DR10" s="609"/>
      <c r="DS10" s="609"/>
      <c r="DT10" s="609"/>
      <c r="DU10" s="609"/>
      <c r="DV10" s="609"/>
      <c r="DW10" s="609"/>
      <c r="DX10" s="609"/>
      <c r="DY10" s="609"/>
      <c r="DZ10" s="609"/>
      <c r="EA10" s="609"/>
      <c r="EB10" s="609"/>
      <c r="EC10" s="645"/>
    </row>
    <row r="11" spans="2:143" ht="11.25" customHeight="1" x14ac:dyDescent="0.15">
      <c r="B11" s="605" t="s">
        <v>235</v>
      </c>
      <c r="C11" s="606"/>
      <c r="D11" s="606"/>
      <c r="E11" s="606"/>
      <c r="F11" s="606"/>
      <c r="G11" s="606"/>
      <c r="H11" s="606"/>
      <c r="I11" s="606"/>
      <c r="J11" s="606"/>
      <c r="K11" s="606"/>
      <c r="L11" s="606"/>
      <c r="M11" s="606"/>
      <c r="N11" s="606"/>
      <c r="O11" s="606"/>
      <c r="P11" s="606"/>
      <c r="Q11" s="607"/>
      <c r="R11" s="608">
        <v>169029</v>
      </c>
      <c r="S11" s="609"/>
      <c r="T11" s="609"/>
      <c r="U11" s="609"/>
      <c r="V11" s="609"/>
      <c r="W11" s="609"/>
      <c r="X11" s="609"/>
      <c r="Y11" s="610"/>
      <c r="Z11" s="611">
        <v>2.6</v>
      </c>
      <c r="AA11" s="612"/>
      <c r="AB11" s="612"/>
      <c r="AC11" s="613"/>
      <c r="AD11" s="614">
        <v>169029</v>
      </c>
      <c r="AE11" s="609"/>
      <c r="AF11" s="609"/>
      <c r="AG11" s="609"/>
      <c r="AH11" s="609"/>
      <c r="AI11" s="609"/>
      <c r="AJ11" s="609"/>
      <c r="AK11" s="610"/>
      <c r="AL11" s="611">
        <v>4.5</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31610</v>
      </c>
      <c r="BH11" s="609"/>
      <c r="BI11" s="609"/>
      <c r="BJ11" s="609"/>
      <c r="BK11" s="609"/>
      <c r="BL11" s="609"/>
      <c r="BM11" s="609"/>
      <c r="BN11" s="610"/>
      <c r="BO11" s="646">
        <v>4</v>
      </c>
      <c r="BP11" s="646"/>
      <c r="BQ11" s="646"/>
      <c r="BR11" s="646"/>
      <c r="BS11" s="647" t="s">
        <v>122</v>
      </c>
      <c r="BT11" s="647"/>
      <c r="BU11" s="647"/>
      <c r="BV11" s="647"/>
      <c r="BW11" s="647"/>
      <c r="BX11" s="647"/>
      <c r="BY11" s="647"/>
      <c r="BZ11" s="647"/>
      <c r="CA11" s="647"/>
      <c r="CB11" s="685"/>
      <c r="CD11" s="605" t="s">
        <v>237</v>
      </c>
      <c r="CE11" s="606"/>
      <c r="CF11" s="606"/>
      <c r="CG11" s="606"/>
      <c r="CH11" s="606"/>
      <c r="CI11" s="606"/>
      <c r="CJ11" s="606"/>
      <c r="CK11" s="606"/>
      <c r="CL11" s="606"/>
      <c r="CM11" s="606"/>
      <c r="CN11" s="606"/>
      <c r="CO11" s="606"/>
      <c r="CP11" s="606"/>
      <c r="CQ11" s="607"/>
      <c r="CR11" s="608">
        <v>458509</v>
      </c>
      <c r="CS11" s="609"/>
      <c r="CT11" s="609"/>
      <c r="CU11" s="609"/>
      <c r="CV11" s="609"/>
      <c r="CW11" s="609"/>
      <c r="CX11" s="609"/>
      <c r="CY11" s="610"/>
      <c r="CZ11" s="646">
        <v>7.4</v>
      </c>
      <c r="DA11" s="646"/>
      <c r="DB11" s="646"/>
      <c r="DC11" s="646"/>
      <c r="DD11" s="614">
        <v>134824</v>
      </c>
      <c r="DE11" s="609"/>
      <c r="DF11" s="609"/>
      <c r="DG11" s="609"/>
      <c r="DH11" s="609"/>
      <c r="DI11" s="609"/>
      <c r="DJ11" s="609"/>
      <c r="DK11" s="609"/>
      <c r="DL11" s="609"/>
      <c r="DM11" s="609"/>
      <c r="DN11" s="609"/>
      <c r="DO11" s="609"/>
      <c r="DP11" s="610"/>
      <c r="DQ11" s="614">
        <v>307386</v>
      </c>
      <c r="DR11" s="609"/>
      <c r="DS11" s="609"/>
      <c r="DT11" s="609"/>
      <c r="DU11" s="609"/>
      <c r="DV11" s="609"/>
      <c r="DW11" s="609"/>
      <c r="DX11" s="609"/>
      <c r="DY11" s="609"/>
      <c r="DZ11" s="609"/>
      <c r="EA11" s="609"/>
      <c r="EB11" s="609"/>
      <c r="EC11" s="645"/>
    </row>
    <row r="12" spans="2:143" ht="11.25" customHeight="1" x14ac:dyDescent="0.15">
      <c r="B12" s="605" t="s">
        <v>238</v>
      </c>
      <c r="C12" s="606"/>
      <c r="D12" s="606"/>
      <c r="E12" s="606"/>
      <c r="F12" s="606"/>
      <c r="G12" s="606"/>
      <c r="H12" s="606"/>
      <c r="I12" s="606"/>
      <c r="J12" s="606"/>
      <c r="K12" s="606"/>
      <c r="L12" s="606"/>
      <c r="M12" s="606"/>
      <c r="N12" s="606"/>
      <c r="O12" s="606"/>
      <c r="P12" s="606"/>
      <c r="Q12" s="607"/>
      <c r="R12" s="608">
        <v>6467</v>
      </c>
      <c r="S12" s="609"/>
      <c r="T12" s="609"/>
      <c r="U12" s="609"/>
      <c r="V12" s="609"/>
      <c r="W12" s="609"/>
      <c r="X12" s="609"/>
      <c r="Y12" s="610"/>
      <c r="Z12" s="646">
        <v>0.1</v>
      </c>
      <c r="AA12" s="646"/>
      <c r="AB12" s="646"/>
      <c r="AC12" s="646"/>
      <c r="AD12" s="647">
        <v>6467</v>
      </c>
      <c r="AE12" s="647"/>
      <c r="AF12" s="647"/>
      <c r="AG12" s="647"/>
      <c r="AH12" s="647"/>
      <c r="AI12" s="647"/>
      <c r="AJ12" s="647"/>
      <c r="AK12" s="647"/>
      <c r="AL12" s="611">
        <v>0.2</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400113</v>
      </c>
      <c r="BH12" s="609"/>
      <c r="BI12" s="609"/>
      <c r="BJ12" s="609"/>
      <c r="BK12" s="609"/>
      <c r="BL12" s="609"/>
      <c r="BM12" s="609"/>
      <c r="BN12" s="610"/>
      <c r="BO12" s="646">
        <v>50.3</v>
      </c>
      <c r="BP12" s="646"/>
      <c r="BQ12" s="646"/>
      <c r="BR12" s="646"/>
      <c r="BS12" s="647" t="s">
        <v>122</v>
      </c>
      <c r="BT12" s="647"/>
      <c r="BU12" s="647"/>
      <c r="BV12" s="647"/>
      <c r="BW12" s="647"/>
      <c r="BX12" s="647"/>
      <c r="BY12" s="647"/>
      <c r="BZ12" s="647"/>
      <c r="CA12" s="647"/>
      <c r="CB12" s="685"/>
      <c r="CD12" s="605" t="s">
        <v>240</v>
      </c>
      <c r="CE12" s="606"/>
      <c r="CF12" s="606"/>
      <c r="CG12" s="606"/>
      <c r="CH12" s="606"/>
      <c r="CI12" s="606"/>
      <c r="CJ12" s="606"/>
      <c r="CK12" s="606"/>
      <c r="CL12" s="606"/>
      <c r="CM12" s="606"/>
      <c r="CN12" s="606"/>
      <c r="CO12" s="606"/>
      <c r="CP12" s="606"/>
      <c r="CQ12" s="607"/>
      <c r="CR12" s="608">
        <v>447285</v>
      </c>
      <c r="CS12" s="609"/>
      <c r="CT12" s="609"/>
      <c r="CU12" s="609"/>
      <c r="CV12" s="609"/>
      <c r="CW12" s="609"/>
      <c r="CX12" s="609"/>
      <c r="CY12" s="610"/>
      <c r="CZ12" s="646">
        <v>7.2</v>
      </c>
      <c r="DA12" s="646"/>
      <c r="DB12" s="646"/>
      <c r="DC12" s="646"/>
      <c r="DD12" s="614">
        <v>46604</v>
      </c>
      <c r="DE12" s="609"/>
      <c r="DF12" s="609"/>
      <c r="DG12" s="609"/>
      <c r="DH12" s="609"/>
      <c r="DI12" s="609"/>
      <c r="DJ12" s="609"/>
      <c r="DK12" s="609"/>
      <c r="DL12" s="609"/>
      <c r="DM12" s="609"/>
      <c r="DN12" s="609"/>
      <c r="DO12" s="609"/>
      <c r="DP12" s="610"/>
      <c r="DQ12" s="614">
        <v>326480</v>
      </c>
      <c r="DR12" s="609"/>
      <c r="DS12" s="609"/>
      <c r="DT12" s="609"/>
      <c r="DU12" s="609"/>
      <c r="DV12" s="609"/>
      <c r="DW12" s="609"/>
      <c r="DX12" s="609"/>
      <c r="DY12" s="609"/>
      <c r="DZ12" s="609"/>
      <c r="EA12" s="609"/>
      <c r="EB12" s="609"/>
      <c r="EC12" s="645"/>
    </row>
    <row r="13" spans="2:143" ht="11.25" customHeight="1" x14ac:dyDescent="0.15">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398880</v>
      </c>
      <c r="BH13" s="609"/>
      <c r="BI13" s="609"/>
      <c r="BJ13" s="609"/>
      <c r="BK13" s="609"/>
      <c r="BL13" s="609"/>
      <c r="BM13" s="609"/>
      <c r="BN13" s="610"/>
      <c r="BO13" s="646">
        <v>50.2</v>
      </c>
      <c r="BP13" s="646"/>
      <c r="BQ13" s="646"/>
      <c r="BR13" s="646"/>
      <c r="BS13" s="647" t="s">
        <v>122</v>
      </c>
      <c r="BT13" s="647"/>
      <c r="BU13" s="647"/>
      <c r="BV13" s="647"/>
      <c r="BW13" s="647"/>
      <c r="BX13" s="647"/>
      <c r="BY13" s="647"/>
      <c r="BZ13" s="647"/>
      <c r="CA13" s="647"/>
      <c r="CB13" s="685"/>
      <c r="CD13" s="605" t="s">
        <v>243</v>
      </c>
      <c r="CE13" s="606"/>
      <c r="CF13" s="606"/>
      <c r="CG13" s="606"/>
      <c r="CH13" s="606"/>
      <c r="CI13" s="606"/>
      <c r="CJ13" s="606"/>
      <c r="CK13" s="606"/>
      <c r="CL13" s="606"/>
      <c r="CM13" s="606"/>
      <c r="CN13" s="606"/>
      <c r="CO13" s="606"/>
      <c r="CP13" s="606"/>
      <c r="CQ13" s="607"/>
      <c r="CR13" s="608">
        <v>936078</v>
      </c>
      <c r="CS13" s="609"/>
      <c r="CT13" s="609"/>
      <c r="CU13" s="609"/>
      <c r="CV13" s="609"/>
      <c r="CW13" s="609"/>
      <c r="CX13" s="609"/>
      <c r="CY13" s="610"/>
      <c r="CZ13" s="646">
        <v>15.1</v>
      </c>
      <c r="DA13" s="646"/>
      <c r="DB13" s="646"/>
      <c r="DC13" s="646"/>
      <c r="DD13" s="614">
        <v>579351</v>
      </c>
      <c r="DE13" s="609"/>
      <c r="DF13" s="609"/>
      <c r="DG13" s="609"/>
      <c r="DH13" s="609"/>
      <c r="DI13" s="609"/>
      <c r="DJ13" s="609"/>
      <c r="DK13" s="609"/>
      <c r="DL13" s="609"/>
      <c r="DM13" s="609"/>
      <c r="DN13" s="609"/>
      <c r="DO13" s="609"/>
      <c r="DP13" s="610"/>
      <c r="DQ13" s="614">
        <v>626435</v>
      </c>
      <c r="DR13" s="609"/>
      <c r="DS13" s="609"/>
      <c r="DT13" s="609"/>
      <c r="DU13" s="609"/>
      <c r="DV13" s="609"/>
      <c r="DW13" s="609"/>
      <c r="DX13" s="609"/>
      <c r="DY13" s="609"/>
      <c r="DZ13" s="609"/>
      <c r="EA13" s="609"/>
      <c r="EB13" s="609"/>
      <c r="EC13" s="645"/>
    </row>
    <row r="14" spans="2:143" ht="11.25" customHeight="1" x14ac:dyDescent="0.15">
      <c r="B14" s="605" t="s">
        <v>244</v>
      </c>
      <c r="C14" s="606"/>
      <c r="D14" s="606"/>
      <c r="E14" s="606"/>
      <c r="F14" s="606"/>
      <c r="G14" s="606"/>
      <c r="H14" s="606"/>
      <c r="I14" s="606"/>
      <c r="J14" s="606"/>
      <c r="K14" s="606"/>
      <c r="L14" s="606"/>
      <c r="M14" s="606"/>
      <c r="N14" s="606"/>
      <c r="O14" s="606"/>
      <c r="P14" s="606"/>
      <c r="Q14" s="607"/>
      <c r="R14" s="608">
        <v>130</v>
      </c>
      <c r="S14" s="609"/>
      <c r="T14" s="609"/>
      <c r="U14" s="609"/>
      <c r="V14" s="609"/>
      <c r="W14" s="609"/>
      <c r="X14" s="609"/>
      <c r="Y14" s="610"/>
      <c r="Z14" s="646">
        <v>0</v>
      </c>
      <c r="AA14" s="646"/>
      <c r="AB14" s="646"/>
      <c r="AC14" s="646"/>
      <c r="AD14" s="647">
        <v>130</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31225</v>
      </c>
      <c r="BH14" s="609"/>
      <c r="BI14" s="609"/>
      <c r="BJ14" s="609"/>
      <c r="BK14" s="609"/>
      <c r="BL14" s="609"/>
      <c r="BM14" s="609"/>
      <c r="BN14" s="610"/>
      <c r="BO14" s="646">
        <v>3.9</v>
      </c>
      <c r="BP14" s="646"/>
      <c r="BQ14" s="646"/>
      <c r="BR14" s="646"/>
      <c r="BS14" s="647" t="s">
        <v>122</v>
      </c>
      <c r="BT14" s="647"/>
      <c r="BU14" s="647"/>
      <c r="BV14" s="647"/>
      <c r="BW14" s="647"/>
      <c r="BX14" s="647"/>
      <c r="BY14" s="647"/>
      <c r="BZ14" s="647"/>
      <c r="CA14" s="647"/>
      <c r="CB14" s="685"/>
      <c r="CD14" s="605" t="s">
        <v>246</v>
      </c>
      <c r="CE14" s="606"/>
      <c r="CF14" s="606"/>
      <c r="CG14" s="606"/>
      <c r="CH14" s="606"/>
      <c r="CI14" s="606"/>
      <c r="CJ14" s="606"/>
      <c r="CK14" s="606"/>
      <c r="CL14" s="606"/>
      <c r="CM14" s="606"/>
      <c r="CN14" s="606"/>
      <c r="CO14" s="606"/>
      <c r="CP14" s="606"/>
      <c r="CQ14" s="607"/>
      <c r="CR14" s="608">
        <v>226947</v>
      </c>
      <c r="CS14" s="609"/>
      <c r="CT14" s="609"/>
      <c r="CU14" s="609"/>
      <c r="CV14" s="609"/>
      <c r="CW14" s="609"/>
      <c r="CX14" s="609"/>
      <c r="CY14" s="610"/>
      <c r="CZ14" s="646">
        <v>3.7</v>
      </c>
      <c r="DA14" s="646"/>
      <c r="DB14" s="646"/>
      <c r="DC14" s="646"/>
      <c r="DD14" s="614">
        <v>3884</v>
      </c>
      <c r="DE14" s="609"/>
      <c r="DF14" s="609"/>
      <c r="DG14" s="609"/>
      <c r="DH14" s="609"/>
      <c r="DI14" s="609"/>
      <c r="DJ14" s="609"/>
      <c r="DK14" s="609"/>
      <c r="DL14" s="609"/>
      <c r="DM14" s="609"/>
      <c r="DN14" s="609"/>
      <c r="DO14" s="609"/>
      <c r="DP14" s="610"/>
      <c r="DQ14" s="614">
        <v>212021</v>
      </c>
      <c r="DR14" s="609"/>
      <c r="DS14" s="609"/>
      <c r="DT14" s="609"/>
      <c r="DU14" s="609"/>
      <c r="DV14" s="609"/>
      <c r="DW14" s="609"/>
      <c r="DX14" s="609"/>
      <c r="DY14" s="609"/>
      <c r="DZ14" s="609"/>
      <c r="EA14" s="609"/>
      <c r="EB14" s="609"/>
      <c r="EC14" s="645"/>
    </row>
    <row r="15" spans="2:143" ht="11.25" customHeight="1" x14ac:dyDescent="0.15">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36877</v>
      </c>
      <c r="BH15" s="609"/>
      <c r="BI15" s="609"/>
      <c r="BJ15" s="609"/>
      <c r="BK15" s="609"/>
      <c r="BL15" s="609"/>
      <c r="BM15" s="609"/>
      <c r="BN15" s="610"/>
      <c r="BO15" s="646">
        <v>4.5999999999999996</v>
      </c>
      <c r="BP15" s="646"/>
      <c r="BQ15" s="646"/>
      <c r="BR15" s="646"/>
      <c r="BS15" s="647" t="s">
        <v>122</v>
      </c>
      <c r="BT15" s="647"/>
      <c r="BU15" s="647"/>
      <c r="BV15" s="647"/>
      <c r="BW15" s="647"/>
      <c r="BX15" s="647"/>
      <c r="BY15" s="647"/>
      <c r="BZ15" s="647"/>
      <c r="CA15" s="647"/>
      <c r="CB15" s="685"/>
      <c r="CD15" s="605" t="s">
        <v>249</v>
      </c>
      <c r="CE15" s="606"/>
      <c r="CF15" s="606"/>
      <c r="CG15" s="606"/>
      <c r="CH15" s="606"/>
      <c r="CI15" s="606"/>
      <c r="CJ15" s="606"/>
      <c r="CK15" s="606"/>
      <c r="CL15" s="606"/>
      <c r="CM15" s="606"/>
      <c r="CN15" s="606"/>
      <c r="CO15" s="606"/>
      <c r="CP15" s="606"/>
      <c r="CQ15" s="607"/>
      <c r="CR15" s="608">
        <v>572352</v>
      </c>
      <c r="CS15" s="609"/>
      <c r="CT15" s="609"/>
      <c r="CU15" s="609"/>
      <c r="CV15" s="609"/>
      <c r="CW15" s="609"/>
      <c r="CX15" s="609"/>
      <c r="CY15" s="610"/>
      <c r="CZ15" s="646">
        <v>9.3000000000000007</v>
      </c>
      <c r="DA15" s="646"/>
      <c r="DB15" s="646"/>
      <c r="DC15" s="646"/>
      <c r="DD15" s="614">
        <v>76431</v>
      </c>
      <c r="DE15" s="609"/>
      <c r="DF15" s="609"/>
      <c r="DG15" s="609"/>
      <c r="DH15" s="609"/>
      <c r="DI15" s="609"/>
      <c r="DJ15" s="609"/>
      <c r="DK15" s="609"/>
      <c r="DL15" s="609"/>
      <c r="DM15" s="609"/>
      <c r="DN15" s="609"/>
      <c r="DO15" s="609"/>
      <c r="DP15" s="610"/>
      <c r="DQ15" s="614">
        <v>400361</v>
      </c>
      <c r="DR15" s="609"/>
      <c r="DS15" s="609"/>
      <c r="DT15" s="609"/>
      <c r="DU15" s="609"/>
      <c r="DV15" s="609"/>
      <c r="DW15" s="609"/>
      <c r="DX15" s="609"/>
      <c r="DY15" s="609"/>
      <c r="DZ15" s="609"/>
      <c r="EA15" s="609"/>
      <c r="EB15" s="609"/>
      <c r="EC15" s="645"/>
    </row>
    <row r="16" spans="2:143" ht="11.25" customHeight="1" x14ac:dyDescent="0.15">
      <c r="B16" s="605" t="s">
        <v>250</v>
      </c>
      <c r="C16" s="606"/>
      <c r="D16" s="606"/>
      <c r="E16" s="606"/>
      <c r="F16" s="606"/>
      <c r="G16" s="606"/>
      <c r="H16" s="606"/>
      <c r="I16" s="606"/>
      <c r="J16" s="606"/>
      <c r="K16" s="606"/>
      <c r="L16" s="606"/>
      <c r="M16" s="606"/>
      <c r="N16" s="606"/>
      <c r="O16" s="606"/>
      <c r="P16" s="606"/>
      <c r="Q16" s="607"/>
      <c r="R16" s="608">
        <v>5117</v>
      </c>
      <c r="S16" s="609"/>
      <c r="T16" s="609"/>
      <c r="U16" s="609"/>
      <c r="V16" s="609"/>
      <c r="W16" s="609"/>
      <c r="X16" s="609"/>
      <c r="Y16" s="610"/>
      <c r="Z16" s="646">
        <v>0.1</v>
      </c>
      <c r="AA16" s="646"/>
      <c r="AB16" s="646"/>
      <c r="AC16" s="646"/>
      <c r="AD16" s="647">
        <v>5117</v>
      </c>
      <c r="AE16" s="647"/>
      <c r="AF16" s="647"/>
      <c r="AG16" s="647"/>
      <c r="AH16" s="647"/>
      <c r="AI16" s="647"/>
      <c r="AJ16" s="647"/>
      <c r="AK16" s="647"/>
      <c r="AL16" s="611">
        <v>0.1</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5"/>
      <c r="CD16" s="605" t="s">
        <v>252</v>
      </c>
      <c r="CE16" s="606"/>
      <c r="CF16" s="606"/>
      <c r="CG16" s="606"/>
      <c r="CH16" s="606"/>
      <c r="CI16" s="606"/>
      <c r="CJ16" s="606"/>
      <c r="CK16" s="606"/>
      <c r="CL16" s="606"/>
      <c r="CM16" s="606"/>
      <c r="CN16" s="606"/>
      <c r="CO16" s="606"/>
      <c r="CP16" s="606"/>
      <c r="CQ16" s="607"/>
      <c r="CR16" s="608">
        <v>95612</v>
      </c>
      <c r="CS16" s="609"/>
      <c r="CT16" s="609"/>
      <c r="CU16" s="609"/>
      <c r="CV16" s="609"/>
      <c r="CW16" s="609"/>
      <c r="CX16" s="609"/>
      <c r="CY16" s="610"/>
      <c r="CZ16" s="646">
        <v>1.5</v>
      </c>
      <c r="DA16" s="646"/>
      <c r="DB16" s="646"/>
      <c r="DC16" s="646"/>
      <c r="DD16" s="614" t="s">
        <v>122</v>
      </c>
      <c r="DE16" s="609"/>
      <c r="DF16" s="609"/>
      <c r="DG16" s="609"/>
      <c r="DH16" s="609"/>
      <c r="DI16" s="609"/>
      <c r="DJ16" s="609"/>
      <c r="DK16" s="609"/>
      <c r="DL16" s="609"/>
      <c r="DM16" s="609"/>
      <c r="DN16" s="609"/>
      <c r="DO16" s="609"/>
      <c r="DP16" s="610"/>
      <c r="DQ16" s="614">
        <v>12200</v>
      </c>
      <c r="DR16" s="609"/>
      <c r="DS16" s="609"/>
      <c r="DT16" s="609"/>
      <c r="DU16" s="609"/>
      <c r="DV16" s="609"/>
      <c r="DW16" s="609"/>
      <c r="DX16" s="609"/>
      <c r="DY16" s="609"/>
      <c r="DZ16" s="609"/>
      <c r="EA16" s="609"/>
      <c r="EB16" s="609"/>
      <c r="EC16" s="645"/>
    </row>
    <row r="17" spans="2:133" ht="11.25" customHeight="1" x14ac:dyDescent="0.15">
      <c r="B17" s="605" t="s">
        <v>253</v>
      </c>
      <c r="C17" s="606"/>
      <c r="D17" s="606"/>
      <c r="E17" s="606"/>
      <c r="F17" s="606"/>
      <c r="G17" s="606"/>
      <c r="H17" s="606"/>
      <c r="I17" s="606"/>
      <c r="J17" s="606"/>
      <c r="K17" s="606"/>
      <c r="L17" s="606"/>
      <c r="M17" s="606"/>
      <c r="N17" s="606"/>
      <c r="O17" s="606"/>
      <c r="P17" s="606"/>
      <c r="Q17" s="607"/>
      <c r="R17" s="608">
        <v>18173</v>
      </c>
      <c r="S17" s="609"/>
      <c r="T17" s="609"/>
      <c r="U17" s="609"/>
      <c r="V17" s="609"/>
      <c r="W17" s="609"/>
      <c r="X17" s="609"/>
      <c r="Y17" s="610"/>
      <c r="Z17" s="646">
        <v>0.3</v>
      </c>
      <c r="AA17" s="646"/>
      <c r="AB17" s="646"/>
      <c r="AC17" s="646"/>
      <c r="AD17" s="647">
        <v>18173</v>
      </c>
      <c r="AE17" s="647"/>
      <c r="AF17" s="647"/>
      <c r="AG17" s="647"/>
      <c r="AH17" s="647"/>
      <c r="AI17" s="647"/>
      <c r="AJ17" s="647"/>
      <c r="AK17" s="647"/>
      <c r="AL17" s="611">
        <v>0.5</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5"/>
      <c r="CD17" s="605" t="s">
        <v>255</v>
      </c>
      <c r="CE17" s="606"/>
      <c r="CF17" s="606"/>
      <c r="CG17" s="606"/>
      <c r="CH17" s="606"/>
      <c r="CI17" s="606"/>
      <c r="CJ17" s="606"/>
      <c r="CK17" s="606"/>
      <c r="CL17" s="606"/>
      <c r="CM17" s="606"/>
      <c r="CN17" s="606"/>
      <c r="CO17" s="606"/>
      <c r="CP17" s="606"/>
      <c r="CQ17" s="607"/>
      <c r="CR17" s="608">
        <v>454022</v>
      </c>
      <c r="CS17" s="609"/>
      <c r="CT17" s="609"/>
      <c r="CU17" s="609"/>
      <c r="CV17" s="609"/>
      <c r="CW17" s="609"/>
      <c r="CX17" s="609"/>
      <c r="CY17" s="610"/>
      <c r="CZ17" s="646">
        <v>7.3</v>
      </c>
      <c r="DA17" s="646"/>
      <c r="DB17" s="646"/>
      <c r="DC17" s="646"/>
      <c r="DD17" s="614" t="s">
        <v>122</v>
      </c>
      <c r="DE17" s="609"/>
      <c r="DF17" s="609"/>
      <c r="DG17" s="609"/>
      <c r="DH17" s="609"/>
      <c r="DI17" s="609"/>
      <c r="DJ17" s="609"/>
      <c r="DK17" s="609"/>
      <c r="DL17" s="609"/>
      <c r="DM17" s="609"/>
      <c r="DN17" s="609"/>
      <c r="DO17" s="609"/>
      <c r="DP17" s="610"/>
      <c r="DQ17" s="614">
        <v>454022</v>
      </c>
      <c r="DR17" s="609"/>
      <c r="DS17" s="609"/>
      <c r="DT17" s="609"/>
      <c r="DU17" s="609"/>
      <c r="DV17" s="609"/>
      <c r="DW17" s="609"/>
      <c r="DX17" s="609"/>
      <c r="DY17" s="609"/>
      <c r="DZ17" s="609"/>
      <c r="EA17" s="609"/>
      <c r="EB17" s="609"/>
      <c r="EC17" s="645"/>
    </row>
    <row r="18" spans="2:133" ht="11.25" customHeight="1" x14ac:dyDescent="0.15">
      <c r="B18" s="605" t="s">
        <v>256</v>
      </c>
      <c r="C18" s="606"/>
      <c r="D18" s="606"/>
      <c r="E18" s="606"/>
      <c r="F18" s="606"/>
      <c r="G18" s="606"/>
      <c r="H18" s="606"/>
      <c r="I18" s="606"/>
      <c r="J18" s="606"/>
      <c r="K18" s="606"/>
      <c r="L18" s="606"/>
      <c r="M18" s="606"/>
      <c r="N18" s="606"/>
      <c r="O18" s="606"/>
      <c r="P18" s="606"/>
      <c r="Q18" s="607"/>
      <c r="R18" s="608">
        <v>8470</v>
      </c>
      <c r="S18" s="609"/>
      <c r="T18" s="609"/>
      <c r="U18" s="609"/>
      <c r="V18" s="609"/>
      <c r="W18" s="609"/>
      <c r="X18" s="609"/>
      <c r="Y18" s="610"/>
      <c r="Z18" s="646">
        <v>0.1</v>
      </c>
      <c r="AA18" s="646"/>
      <c r="AB18" s="646"/>
      <c r="AC18" s="646"/>
      <c r="AD18" s="647">
        <v>8470</v>
      </c>
      <c r="AE18" s="647"/>
      <c r="AF18" s="647"/>
      <c r="AG18" s="647"/>
      <c r="AH18" s="647"/>
      <c r="AI18" s="647"/>
      <c r="AJ18" s="647"/>
      <c r="AK18" s="647"/>
      <c r="AL18" s="611">
        <v>0.2</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5"/>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15">
      <c r="B19" s="605" t="s">
        <v>259</v>
      </c>
      <c r="C19" s="606"/>
      <c r="D19" s="606"/>
      <c r="E19" s="606"/>
      <c r="F19" s="606"/>
      <c r="G19" s="606"/>
      <c r="H19" s="606"/>
      <c r="I19" s="606"/>
      <c r="J19" s="606"/>
      <c r="K19" s="606"/>
      <c r="L19" s="606"/>
      <c r="M19" s="606"/>
      <c r="N19" s="606"/>
      <c r="O19" s="606"/>
      <c r="P19" s="606"/>
      <c r="Q19" s="607"/>
      <c r="R19" s="608">
        <v>5267</v>
      </c>
      <c r="S19" s="609"/>
      <c r="T19" s="609"/>
      <c r="U19" s="609"/>
      <c r="V19" s="609"/>
      <c r="W19" s="609"/>
      <c r="X19" s="609"/>
      <c r="Y19" s="610"/>
      <c r="Z19" s="646">
        <v>0.1</v>
      </c>
      <c r="AA19" s="646"/>
      <c r="AB19" s="646"/>
      <c r="AC19" s="646"/>
      <c r="AD19" s="647">
        <v>5267</v>
      </c>
      <c r="AE19" s="647"/>
      <c r="AF19" s="647"/>
      <c r="AG19" s="647"/>
      <c r="AH19" s="647"/>
      <c r="AI19" s="647"/>
      <c r="AJ19" s="647"/>
      <c r="AK19" s="647"/>
      <c r="AL19" s="611">
        <v>0.1</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37837</v>
      </c>
      <c r="BH19" s="609"/>
      <c r="BI19" s="609"/>
      <c r="BJ19" s="609"/>
      <c r="BK19" s="609"/>
      <c r="BL19" s="609"/>
      <c r="BM19" s="609"/>
      <c r="BN19" s="610"/>
      <c r="BO19" s="646">
        <v>4.8</v>
      </c>
      <c r="BP19" s="646"/>
      <c r="BQ19" s="646"/>
      <c r="BR19" s="646"/>
      <c r="BS19" s="647" t="s">
        <v>122</v>
      </c>
      <c r="BT19" s="647"/>
      <c r="BU19" s="647"/>
      <c r="BV19" s="647"/>
      <c r="BW19" s="647"/>
      <c r="BX19" s="647"/>
      <c r="BY19" s="647"/>
      <c r="BZ19" s="647"/>
      <c r="CA19" s="647"/>
      <c r="CB19" s="685"/>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15">
      <c r="B20" s="675" t="s">
        <v>262</v>
      </c>
      <c r="C20" s="676"/>
      <c r="D20" s="676"/>
      <c r="E20" s="676"/>
      <c r="F20" s="676"/>
      <c r="G20" s="676"/>
      <c r="H20" s="676"/>
      <c r="I20" s="676"/>
      <c r="J20" s="676"/>
      <c r="K20" s="676"/>
      <c r="L20" s="676"/>
      <c r="M20" s="676"/>
      <c r="N20" s="676"/>
      <c r="O20" s="676"/>
      <c r="P20" s="676"/>
      <c r="Q20" s="677"/>
      <c r="R20" s="608">
        <v>3203</v>
      </c>
      <c r="S20" s="609"/>
      <c r="T20" s="609"/>
      <c r="U20" s="609"/>
      <c r="V20" s="609"/>
      <c r="W20" s="609"/>
      <c r="X20" s="609"/>
      <c r="Y20" s="610"/>
      <c r="Z20" s="646">
        <v>0</v>
      </c>
      <c r="AA20" s="646"/>
      <c r="AB20" s="646"/>
      <c r="AC20" s="646"/>
      <c r="AD20" s="647">
        <v>3203</v>
      </c>
      <c r="AE20" s="647"/>
      <c r="AF20" s="647"/>
      <c r="AG20" s="647"/>
      <c r="AH20" s="647"/>
      <c r="AI20" s="647"/>
      <c r="AJ20" s="647"/>
      <c r="AK20" s="647"/>
      <c r="AL20" s="611">
        <v>0.1</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37837</v>
      </c>
      <c r="BH20" s="609"/>
      <c r="BI20" s="609"/>
      <c r="BJ20" s="609"/>
      <c r="BK20" s="609"/>
      <c r="BL20" s="609"/>
      <c r="BM20" s="609"/>
      <c r="BN20" s="610"/>
      <c r="BO20" s="646">
        <v>4.8</v>
      </c>
      <c r="BP20" s="646"/>
      <c r="BQ20" s="646"/>
      <c r="BR20" s="646"/>
      <c r="BS20" s="647" t="s">
        <v>122</v>
      </c>
      <c r="BT20" s="647"/>
      <c r="BU20" s="647"/>
      <c r="BV20" s="647"/>
      <c r="BW20" s="647"/>
      <c r="BX20" s="647"/>
      <c r="BY20" s="647"/>
      <c r="BZ20" s="647"/>
      <c r="CA20" s="647"/>
      <c r="CB20" s="685"/>
      <c r="CD20" s="605" t="s">
        <v>264</v>
      </c>
      <c r="CE20" s="606"/>
      <c r="CF20" s="606"/>
      <c r="CG20" s="606"/>
      <c r="CH20" s="606"/>
      <c r="CI20" s="606"/>
      <c r="CJ20" s="606"/>
      <c r="CK20" s="606"/>
      <c r="CL20" s="606"/>
      <c r="CM20" s="606"/>
      <c r="CN20" s="606"/>
      <c r="CO20" s="606"/>
      <c r="CP20" s="606"/>
      <c r="CQ20" s="607"/>
      <c r="CR20" s="608">
        <v>6181794</v>
      </c>
      <c r="CS20" s="609"/>
      <c r="CT20" s="609"/>
      <c r="CU20" s="609"/>
      <c r="CV20" s="609"/>
      <c r="CW20" s="609"/>
      <c r="CX20" s="609"/>
      <c r="CY20" s="610"/>
      <c r="CZ20" s="646">
        <v>100</v>
      </c>
      <c r="DA20" s="646"/>
      <c r="DB20" s="646"/>
      <c r="DC20" s="646"/>
      <c r="DD20" s="614">
        <v>1102016</v>
      </c>
      <c r="DE20" s="609"/>
      <c r="DF20" s="609"/>
      <c r="DG20" s="609"/>
      <c r="DH20" s="609"/>
      <c r="DI20" s="609"/>
      <c r="DJ20" s="609"/>
      <c r="DK20" s="609"/>
      <c r="DL20" s="609"/>
      <c r="DM20" s="609"/>
      <c r="DN20" s="609"/>
      <c r="DO20" s="609"/>
      <c r="DP20" s="610"/>
      <c r="DQ20" s="614">
        <v>4498824</v>
      </c>
      <c r="DR20" s="609"/>
      <c r="DS20" s="609"/>
      <c r="DT20" s="609"/>
      <c r="DU20" s="609"/>
      <c r="DV20" s="609"/>
      <c r="DW20" s="609"/>
      <c r="DX20" s="609"/>
      <c r="DY20" s="609"/>
      <c r="DZ20" s="609"/>
      <c r="EA20" s="609"/>
      <c r="EB20" s="609"/>
      <c r="EC20" s="645"/>
    </row>
    <row r="21" spans="2:133" ht="11.25" customHeight="1" x14ac:dyDescent="0.15">
      <c r="B21" s="605" t="s">
        <v>265</v>
      </c>
      <c r="C21" s="606"/>
      <c r="D21" s="606"/>
      <c r="E21" s="606"/>
      <c r="F21" s="606"/>
      <c r="G21" s="606"/>
      <c r="H21" s="606"/>
      <c r="I21" s="606"/>
      <c r="J21" s="606"/>
      <c r="K21" s="606"/>
      <c r="L21" s="606"/>
      <c r="M21" s="606"/>
      <c r="N21" s="606"/>
      <c r="O21" s="606"/>
      <c r="P21" s="606"/>
      <c r="Q21" s="607"/>
      <c r="R21" s="608">
        <v>2895863</v>
      </c>
      <c r="S21" s="609"/>
      <c r="T21" s="609"/>
      <c r="U21" s="609"/>
      <c r="V21" s="609"/>
      <c r="W21" s="609"/>
      <c r="X21" s="609"/>
      <c r="Y21" s="610"/>
      <c r="Z21" s="646">
        <v>43.9</v>
      </c>
      <c r="AA21" s="646"/>
      <c r="AB21" s="646"/>
      <c r="AC21" s="646"/>
      <c r="AD21" s="647">
        <v>2652015</v>
      </c>
      <c r="AE21" s="647"/>
      <c r="AF21" s="647"/>
      <c r="AG21" s="647"/>
      <c r="AH21" s="647"/>
      <c r="AI21" s="647"/>
      <c r="AJ21" s="647"/>
      <c r="AK21" s="647"/>
      <c r="AL21" s="611">
        <v>70.2</v>
      </c>
      <c r="AM21" s="612"/>
      <c r="AN21" s="612"/>
      <c r="AO21" s="648"/>
      <c r="AP21" s="605" t="s">
        <v>266</v>
      </c>
      <c r="AQ21" s="686"/>
      <c r="AR21" s="686"/>
      <c r="AS21" s="686"/>
      <c r="AT21" s="686"/>
      <c r="AU21" s="686"/>
      <c r="AV21" s="686"/>
      <c r="AW21" s="686"/>
      <c r="AX21" s="686"/>
      <c r="AY21" s="686"/>
      <c r="AZ21" s="686"/>
      <c r="BA21" s="686"/>
      <c r="BB21" s="686"/>
      <c r="BC21" s="686"/>
      <c r="BD21" s="686"/>
      <c r="BE21" s="686"/>
      <c r="BF21" s="687"/>
      <c r="BG21" s="608">
        <v>37837</v>
      </c>
      <c r="BH21" s="609"/>
      <c r="BI21" s="609"/>
      <c r="BJ21" s="609"/>
      <c r="BK21" s="609"/>
      <c r="BL21" s="609"/>
      <c r="BM21" s="609"/>
      <c r="BN21" s="610"/>
      <c r="BO21" s="646">
        <v>4.8</v>
      </c>
      <c r="BP21" s="646"/>
      <c r="BQ21" s="646"/>
      <c r="BR21" s="646"/>
      <c r="BS21" s="647" t="s">
        <v>122</v>
      </c>
      <c r="BT21" s="647"/>
      <c r="BU21" s="647"/>
      <c r="BV21" s="647"/>
      <c r="BW21" s="647"/>
      <c r="BX21" s="647"/>
      <c r="BY21" s="647"/>
      <c r="BZ21" s="647"/>
      <c r="CA21" s="647"/>
      <c r="CB21" s="685"/>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267</v>
      </c>
      <c r="C22" s="606"/>
      <c r="D22" s="606"/>
      <c r="E22" s="606"/>
      <c r="F22" s="606"/>
      <c r="G22" s="606"/>
      <c r="H22" s="606"/>
      <c r="I22" s="606"/>
      <c r="J22" s="606"/>
      <c r="K22" s="606"/>
      <c r="L22" s="606"/>
      <c r="M22" s="606"/>
      <c r="N22" s="606"/>
      <c r="O22" s="606"/>
      <c r="P22" s="606"/>
      <c r="Q22" s="607"/>
      <c r="R22" s="608">
        <v>2652015</v>
      </c>
      <c r="S22" s="609"/>
      <c r="T22" s="609"/>
      <c r="U22" s="609"/>
      <c r="V22" s="609"/>
      <c r="W22" s="609"/>
      <c r="X22" s="609"/>
      <c r="Y22" s="610"/>
      <c r="Z22" s="646">
        <v>40.200000000000003</v>
      </c>
      <c r="AA22" s="646"/>
      <c r="AB22" s="646"/>
      <c r="AC22" s="646"/>
      <c r="AD22" s="647">
        <v>2652015</v>
      </c>
      <c r="AE22" s="647"/>
      <c r="AF22" s="647"/>
      <c r="AG22" s="647"/>
      <c r="AH22" s="647"/>
      <c r="AI22" s="647"/>
      <c r="AJ22" s="647"/>
      <c r="AK22" s="647"/>
      <c r="AL22" s="611">
        <v>70.2</v>
      </c>
      <c r="AM22" s="612"/>
      <c r="AN22" s="612"/>
      <c r="AO22" s="648"/>
      <c r="AP22" s="605" t="s">
        <v>268</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5"/>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270</v>
      </c>
      <c r="C23" s="606"/>
      <c r="D23" s="606"/>
      <c r="E23" s="606"/>
      <c r="F23" s="606"/>
      <c r="G23" s="606"/>
      <c r="H23" s="606"/>
      <c r="I23" s="606"/>
      <c r="J23" s="606"/>
      <c r="K23" s="606"/>
      <c r="L23" s="606"/>
      <c r="M23" s="606"/>
      <c r="N23" s="606"/>
      <c r="O23" s="606"/>
      <c r="P23" s="606"/>
      <c r="Q23" s="607"/>
      <c r="R23" s="608">
        <v>243842</v>
      </c>
      <c r="S23" s="609"/>
      <c r="T23" s="609"/>
      <c r="U23" s="609"/>
      <c r="V23" s="609"/>
      <c r="W23" s="609"/>
      <c r="X23" s="609"/>
      <c r="Y23" s="610"/>
      <c r="Z23" s="646">
        <v>3.7</v>
      </c>
      <c r="AA23" s="646"/>
      <c r="AB23" s="646"/>
      <c r="AC23" s="646"/>
      <c r="AD23" s="647" t="s">
        <v>122</v>
      </c>
      <c r="AE23" s="647"/>
      <c r="AF23" s="647"/>
      <c r="AG23" s="647"/>
      <c r="AH23" s="647"/>
      <c r="AI23" s="647"/>
      <c r="AJ23" s="647"/>
      <c r="AK23" s="647"/>
      <c r="AL23" s="611" t="s">
        <v>122</v>
      </c>
      <c r="AM23" s="612"/>
      <c r="AN23" s="612"/>
      <c r="AO23" s="648"/>
      <c r="AP23" s="605" t="s">
        <v>271</v>
      </c>
      <c r="AQ23" s="686"/>
      <c r="AR23" s="686"/>
      <c r="AS23" s="686"/>
      <c r="AT23" s="686"/>
      <c r="AU23" s="686"/>
      <c r="AV23" s="686"/>
      <c r="AW23" s="686"/>
      <c r="AX23" s="686"/>
      <c r="AY23" s="686"/>
      <c r="AZ23" s="686"/>
      <c r="BA23" s="686"/>
      <c r="BB23" s="686"/>
      <c r="BC23" s="686"/>
      <c r="BD23" s="686"/>
      <c r="BE23" s="686"/>
      <c r="BF23" s="687"/>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5"/>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15">
      <c r="B24" s="605" t="s">
        <v>277</v>
      </c>
      <c r="C24" s="606"/>
      <c r="D24" s="606"/>
      <c r="E24" s="606"/>
      <c r="F24" s="606"/>
      <c r="G24" s="606"/>
      <c r="H24" s="606"/>
      <c r="I24" s="606"/>
      <c r="J24" s="606"/>
      <c r="K24" s="606"/>
      <c r="L24" s="606"/>
      <c r="M24" s="606"/>
      <c r="N24" s="606"/>
      <c r="O24" s="606"/>
      <c r="P24" s="606"/>
      <c r="Q24" s="607"/>
      <c r="R24" s="608">
        <v>6</v>
      </c>
      <c r="S24" s="609"/>
      <c r="T24" s="609"/>
      <c r="U24" s="609"/>
      <c r="V24" s="609"/>
      <c r="W24" s="609"/>
      <c r="X24" s="609"/>
      <c r="Y24" s="610"/>
      <c r="Z24" s="646">
        <v>0</v>
      </c>
      <c r="AA24" s="646"/>
      <c r="AB24" s="646"/>
      <c r="AC24" s="646"/>
      <c r="AD24" s="647" t="s">
        <v>122</v>
      </c>
      <c r="AE24" s="647"/>
      <c r="AF24" s="647"/>
      <c r="AG24" s="647"/>
      <c r="AH24" s="647"/>
      <c r="AI24" s="647"/>
      <c r="AJ24" s="647"/>
      <c r="AK24" s="647"/>
      <c r="AL24" s="611" t="s">
        <v>122</v>
      </c>
      <c r="AM24" s="612"/>
      <c r="AN24" s="612"/>
      <c r="AO24" s="648"/>
      <c r="AP24" s="605" t="s">
        <v>278</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5"/>
      <c r="CD24" s="666" t="s">
        <v>279</v>
      </c>
      <c r="CE24" s="667"/>
      <c r="CF24" s="667"/>
      <c r="CG24" s="667"/>
      <c r="CH24" s="667"/>
      <c r="CI24" s="667"/>
      <c r="CJ24" s="667"/>
      <c r="CK24" s="667"/>
      <c r="CL24" s="667"/>
      <c r="CM24" s="667"/>
      <c r="CN24" s="667"/>
      <c r="CO24" s="667"/>
      <c r="CP24" s="667"/>
      <c r="CQ24" s="668"/>
      <c r="CR24" s="663">
        <v>2101733</v>
      </c>
      <c r="CS24" s="664"/>
      <c r="CT24" s="664"/>
      <c r="CU24" s="664"/>
      <c r="CV24" s="664"/>
      <c r="CW24" s="664"/>
      <c r="CX24" s="664"/>
      <c r="CY24" s="689"/>
      <c r="CZ24" s="690">
        <v>34</v>
      </c>
      <c r="DA24" s="672"/>
      <c r="DB24" s="672"/>
      <c r="DC24" s="692"/>
      <c r="DD24" s="688">
        <v>1667675</v>
      </c>
      <c r="DE24" s="664"/>
      <c r="DF24" s="664"/>
      <c r="DG24" s="664"/>
      <c r="DH24" s="664"/>
      <c r="DI24" s="664"/>
      <c r="DJ24" s="664"/>
      <c r="DK24" s="689"/>
      <c r="DL24" s="688">
        <v>1562607</v>
      </c>
      <c r="DM24" s="664"/>
      <c r="DN24" s="664"/>
      <c r="DO24" s="664"/>
      <c r="DP24" s="664"/>
      <c r="DQ24" s="664"/>
      <c r="DR24" s="664"/>
      <c r="DS24" s="664"/>
      <c r="DT24" s="664"/>
      <c r="DU24" s="664"/>
      <c r="DV24" s="689"/>
      <c r="DW24" s="690">
        <v>41.2</v>
      </c>
      <c r="DX24" s="672"/>
      <c r="DY24" s="672"/>
      <c r="DZ24" s="672"/>
      <c r="EA24" s="672"/>
      <c r="EB24" s="672"/>
      <c r="EC24" s="691"/>
    </row>
    <row r="25" spans="2:133" ht="11.25" customHeight="1" x14ac:dyDescent="0.15">
      <c r="B25" s="605" t="s">
        <v>280</v>
      </c>
      <c r="C25" s="606"/>
      <c r="D25" s="606"/>
      <c r="E25" s="606"/>
      <c r="F25" s="606"/>
      <c r="G25" s="606"/>
      <c r="H25" s="606"/>
      <c r="I25" s="606"/>
      <c r="J25" s="606"/>
      <c r="K25" s="606"/>
      <c r="L25" s="606"/>
      <c r="M25" s="606"/>
      <c r="N25" s="606"/>
      <c r="O25" s="606"/>
      <c r="P25" s="606"/>
      <c r="Q25" s="607"/>
      <c r="R25" s="608">
        <v>3991052</v>
      </c>
      <c r="S25" s="609"/>
      <c r="T25" s="609"/>
      <c r="U25" s="609"/>
      <c r="V25" s="609"/>
      <c r="W25" s="609"/>
      <c r="X25" s="609"/>
      <c r="Y25" s="610"/>
      <c r="Z25" s="646">
        <v>60.5</v>
      </c>
      <c r="AA25" s="646"/>
      <c r="AB25" s="646"/>
      <c r="AC25" s="646"/>
      <c r="AD25" s="647">
        <v>3747204</v>
      </c>
      <c r="AE25" s="647"/>
      <c r="AF25" s="647"/>
      <c r="AG25" s="647"/>
      <c r="AH25" s="647"/>
      <c r="AI25" s="647"/>
      <c r="AJ25" s="647"/>
      <c r="AK25" s="647"/>
      <c r="AL25" s="611">
        <v>99.3</v>
      </c>
      <c r="AM25" s="612"/>
      <c r="AN25" s="612"/>
      <c r="AO25" s="648"/>
      <c r="AP25" s="605" t="s">
        <v>281</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5"/>
      <c r="CD25" s="605" t="s">
        <v>282</v>
      </c>
      <c r="CE25" s="606"/>
      <c r="CF25" s="606"/>
      <c r="CG25" s="606"/>
      <c r="CH25" s="606"/>
      <c r="CI25" s="606"/>
      <c r="CJ25" s="606"/>
      <c r="CK25" s="606"/>
      <c r="CL25" s="606"/>
      <c r="CM25" s="606"/>
      <c r="CN25" s="606"/>
      <c r="CO25" s="606"/>
      <c r="CP25" s="606"/>
      <c r="CQ25" s="607"/>
      <c r="CR25" s="608">
        <v>1188845</v>
      </c>
      <c r="CS25" s="621"/>
      <c r="CT25" s="621"/>
      <c r="CU25" s="621"/>
      <c r="CV25" s="621"/>
      <c r="CW25" s="621"/>
      <c r="CX25" s="621"/>
      <c r="CY25" s="622"/>
      <c r="CZ25" s="611">
        <v>19.2</v>
      </c>
      <c r="DA25" s="623"/>
      <c r="DB25" s="623"/>
      <c r="DC25" s="624"/>
      <c r="DD25" s="614">
        <v>1027013</v>
      </c>
      <c r="DE25" s="621"/>
      <c r="DF25" s="621"/>
      <c r="DG25" s="621"/>
      <c r="DH25" s="621"/>
      <c r="DI25" s="621"/>
      <c r="DJ25" s="621"/>
      <c r="DK25" s="622"/>
      <c r="DL25" s="614">
        <v>989297</v>
      </c>
      <c r="DM25" s="621"/>
      <c r="DN25" s="621"/>
      <c r="DO25" s="621"/>
      <c r="DP25" s="621"/>
      <c r="DQ25" s="621"/>
      <c r="DR25" s="621"/>
      <c r="DS25" s="621"/>
      <c r="DT25" s="621"/>
      <c r="DU25" s="621"/>
      <c r="DV25" s="622"/>
      <c r="DW25" s="611">
        <v>26.1</v>
      </c>
      <c r="DX25" s="623"/>
      <c r="DY25" s="623"/>
      <c r="DZ25" s="623"/>
      <c r="EA25" s="623"/>
      <c r="EB25" s="623"/>
      <c r="EC25" s="635"/>
    </row>
    <row r="26" spans="2:133" ht="11.25" customHeight="1" x14ac:dyDescent="0.15">
      <c r="B26" s="605" t="s">
        <v>283</v>
      </c>
      <c r="C26" s="606"/>
      <c r="D26" s="606"/>
      <c r="E26" s="606"/>
      <c r="F26" s="606"/>
      <c r="G26" s="606"/>
      <c r="H26" s="606"/>
      <c r="I26" s="606"/>
      <c r="J26" s="606"/>
      <c r="K26" s="606"/>
      <c r="L26" s="606"/>
      <c r="M26" s="606"/>
      <c r="N26" s="606"/>
      <c r="O26" s="606"/>
      <c r="P26" s="606"/>
      <c r="Q26" s="607"/>
      <c r="R26" s="608">
        <v>728</v>
      </c>
      <c r="S26" s="609"/>
      <c r="T26" s="609"/>
      <c r="U26" s="609"/>
      <c r="V26" s="609"/>
      <c r="W26" s="609"/>
      <c r="X26" s="609"/>
      <c r="Y26" s="610"/>
      <c r="Z26" s="646">
        <v>0</v>
      </c>
      <c r="AA26" s="646"/>
      <c r="AB26" s="646"/>
      <c r="AC26" s="646"/>
      <c r="AD26" s="647">
        <v>728</v>
      </c>
      <c r="AE26" s="647"/>
      <c r="AF26" s="647"/>
      <c r="AG26" s="647"/>
      <c r="AH26" s="647"/>
      <c r="AI26" s="647"/>
      <c r="AJ26" s="647"/>
      <c r="AK26" s="647"/>
      <c r="AL26" s="611">
        <v>0</v>
      </c>
      <c r="AM26" s="612"/>
      <c r="AN26" s="612"/>
      <c r="AO26" s="648"/>
      <c r="AP26" s="605" t="s">
        <v>284</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5"/>
      <c r="CD26" s="605" t="s">
        <v>285</v>
      </c>
      <c r="CE26" s="606"/>
      <c r="CF26" s="606"/>
      <c r="CG26" s="606"/>
      <c r="CH26" s="606"/>
      <c r="CI26" s="606"/>
      <c r="CJ26" s="606"/>
      <c r="CK26" s="606"/>
      <c r="CL26" s="606"/>
      <c r="CM26" s="606"/>
      <c r="CN26" s="606"/>
      <c r="CO26" s="606"/>
      <c r="CP26" s="606"/>
      <c r="CQ26" s="607"/>
      <c r="CR26" s="608">
        <v>676686</v>
      </c>
      <c r="CS26" s="609"/>
      <c r="CT26" s="609"/>
      <c r="CU26" s="609"/>
      <c r="CV26" s="609"/>
      <c r="CW26" s="609"/>
      <c r="CX26" s="609"/>
      <c r="CY26" s="610"/>
      <c r="CZ26" s="611">
        <v>10.9</v>
      </c>
      <c r="DA26" s="623"/>
      <c r="DB26" s="623"/>
      <c r="DC26" s="624"/>
      <c r="DD26" s="614">
        <v>565239</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15">
      <c r="B27" s="605" t="s">
        <v>286</v>
      </c>
      <c r="C27" s="606"/>
      <c r="D27" s="606"/>
      <c r="E27" s="606"/>
      <c r="F27" s="606"/>
      <c r="G27" s="606"/>
      <c r="H27" s="606"/>
      <c r="I27" s="606"/>
      <c r="J27" s="606"/>
      <c r="K27" s="606"/>
      <c r="L27" s="606"/>
      <c r="M27" s="606"/>
      <c r="N27" s="606"/>
      <c r="O27" s="606"/>
      <c r="P27" s="606"/>
      <c r="Q27" s="607"/>
      <c r="R27" s="608">
        <v>64178</v>
      </c>
      <c r="S27" s="609"/>
      <c r="T27" s="609"/>
      <c r="U27" s="609"/>
      <c r="V27" s="609"/>
      <c r="W27" s="609"/>
      <c r="X27" s="609"/>
      <c r="Y27" s="610"/>
      <c r="Z27" s="646">
        <v>1</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795367</v>
      </c>
      <c r="BH27" s="609"/>
      <c r="BI27" s="609"/>
      <c r="BJ27" s="609"/>
      <c r="BK27" s="609"/>
      <c r="BL27" s="609"/>
      <c r="BM27" s="609"/>
      <c r="BN27" s="610"/>
      <c r="BO27" s="646">
        <v>100</v>
      </c>
      <c r="BP27" s="646"/>
      <c r="BQ27" s="646"/>
      <c r="BR27" s="646"/>
      <c r="BS27" s="647" t="s">
        <v>122</v>
      </c>
      <c r="BT27" s="647"/>
      <c r="BU27" s="647"/>
      <c r="BV27" s="647"/>
      <c r="BW27" s="647"/>
      <c r="BX27" s="647"/>
      <c r="BY27" s="647"/>
      <c r="BZ27" s="647"/>
      <c r="CA27" s="647"/>
      <c r="CB27" s="685"/>
      <c r="CD27" s="605" t="s">
        <v>288</v>
      </c>
      <c r="CE27" s="606"/>
      <c r="CF27" s="606"/>
      <c r="CG27" s="606"/>
      <c r="CH27" s="606"/>
      <c r="CI27" s="606"/>
      <c r="CJ27" s="606"/>
      <c r="CK27" s="606"/>
      <c r="CL27" s="606"/>
      <c r="CM27" s="606"/>
      <c r="CN27" s="606"/>
      <c r="CO27" s="606"/>
      <c r="CP27" s="606"/>
      <c r="CQ27" s="607"/>
      <c r="CR27" s="608">
        <v>458866</v>
      </c>
      <c r="CS27" s="621"/>
      <c r="CT27" s="621"/>
      <c r="CU27" s="621"/>
      <c r="CV27" s="621"/>
      <c r="CW27" s="621"/>
      <c r="CX27" s="621"/>
      <c r="CY27" s="622"/>
      <c r="CZ27" s="611">
        <v>7.4</v>
      </c>
      <c r="DA27" s="623"/>
      <c r="DB27" s="623"/>
      <c r="DC27" s="624"/>
      <c r="DD27" s="614">
        <v>186640</v>
      </c>
      <c r="DE27" s="621"/>
      <c r="DF27" s="621"/>
      <c r="DG27" s="621"/>
      <c r="DH27" s="621"/>
      <c r="DI27" s="621"/>
      <c r="DJ27" s="621"/>
      <c r="DK27" s="622"/>
      <c r="DL27" s="614">
        <v>119288</v>
      </c>
      <c r="DM27" s="621"/>
      <c r="DN27" s="621"/>
      <c r="DO27" s="621"/>
      <c r="DP27" s="621"/>
      <c r="DQ27" s="621"/>
      <c r="DR27" s="621"/>
      <c r="DS27" s="621"/>
      <c r="DT27" s="621"/>
      <c r="DU27" s="621"/>
      <c r="DV27" s="622"/>
      <c r="DW27" s="611">
        <v>3.1</v>
      </c>
      <c r="DX27" s="623"/>
      <c r="DY27" s="623"/>
      <c r="DZ27" s="623"/>
      <c r="EA27" s="623"/>
      <c r="EB27" s="623"/>
      <c r="EC27" s="635"/>
    </row>
    <row r="28" spans="2:133" ht="11.25" customHeight="1" x14ac:dyDescent="0.15">
      <c r="B28" s="605" t="s">
        <v>289</v>
      </c>
      <c r="C28" s="606"/>
      <c r="D28" s="606"/>
      <c r="E28" s="606"/>
      <c r="F28" s="606"/>
      <c r="G28" s="606"/>
      <c r="H28" s="606"/>
      <c r="I28" s="606"/>
      <c r="J28" s="606"/>
      <c r="K28" s="606"/>
      <c r="L28" s="606"/>
      <c r="M28" s="606"/>
      <c r="N28" s="606"/>
      <c r="O28" s="606"/>
      <c r="P28" s="606"/>
      <c r="Q28" s="607"/>
      <c r="R28" s="608">
        <v>123977</v>
      </c>
      <c r="S28" s="609"/>
      <c r="T28" s="609"/>
      <c r="U28" s="609"/>
      <c r="V28" s="609"/>
      <c r="W28" s="609"/>
      <c r="X28" s="609"/>
      <c r="Y28" s="610"/>
      <c r="Z28" s="646">
        <v>1.9</v>
      </c>
      <c r="AA28" s="646"/>
      <c r="AB28" s="646"/>
      <c r="AC28" s="646"/>
      <c r="AD28" s="647" t="s">
        <v>122</v>
      </c>
      <c r="AE28" s="647"/>
      <c r="AF28" s="647"/>
      <c r="AG28" s="647"/>
      <c r="AH28" s="647"/>
      <c r="AI28" s="647"/>
      <c r="AJ28" s="647"/>
      <c r="AK28" s="647"/>
      <c r="AL28" s="611" t="s">
        <v>122</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454022</v>
      </c>
      <c r="CS28" s="609"/>
      <c r="CT28" s="609"/>
      <c r="CU28" s="609"/>
      <c r="CV28" s="609"/>
      <c r="CW28" s="609"/>
      <c r="CX28" s="609"/>
      <c r="CY28" s="610"/>
      <c r="CZ28" s="611">
        <v>7.3</v>
      </c>
      <c r="DA28" s="623"/>
      <c r="DB28" s="623"/>
      <c r="DC28" s="624"/>
      <c r="DD28" s="614">
        <v>454022</v>
      </c>
      <c r="DE28" s="609"/>
      <c r="DF28" s="609"/>
      <c r="DG28" s="609"/>
      <c r="DH28" s="609"/>
      <c r="DI28" s="609"/>
      <c r="DJ28" s="609"/>
      <c r="DK28" s="610"/>
      <c r="DL28" s="614">
        <v>454022</v>
      </c>
      <c r="DM28" s="609"/>
      <c r="DN28" s="609"/>
      <c r="DO28" s="609"/>
      <c r="DP28" s="609"/>
      <c r="DQ28" s="609"/>
      <c r="DR28" s="609"/>
      <c r="DS28" s="609"/>
      <c r="DT28" s="609"/>
      <c r="DU28" s="609"/>
      <c r="DV28" s="610"/>
      <c r="DW28" s="611">
        <v>12</v>
      </c>
      <c r="DX28" s="623"/>
      <c r="DY28" s="623"/>
      <c r="DZ28" s="623"/>
      <c r="EA28" s="623"/>
      <c r="EB28" s="623"/>
      <c r="EC28" s="635"/>
    </row>
    <row r="29" spans="2:133" ht="11.25" customHeight="1" x14ac:dyDescent="0.15">
      <c r="B29" s="605" t="s">
        <v>291</v>
      </c>
      <c r="C29" s="606"/>
      <c r="D29" s="606"/>
      <c r="E29" s="606"/>
      <c r="F29" s="606"/>
      <c r="G29" s="606"/>
      <c r="H29" s="606"/>
      <c r="I29" s="606"/>
      <c r="J29" s="606"/>
      <c r="K29" s="606"/>
      <c r="L29" s="606"/>
      <c r="M29" s="606"/>
      <c r="N29" s="606"/>
      <c r="O29" s="606"/>
      <c r="P29" s="606"/>
      <c r="Q29" s="607"/>
      <c r="R29" s="608">
        <v>16751</v>
      </c>
      <c r="S29" s="609"/>
      <c r="T29" s="609"/>
      <c r="U29" s="609"/>
      <c r="V29" s="609"/>
      <c r="W29" s="609"/>
      <c r="X29" s="609"/>
      <c r="Y29" s="610"/>
      <c r="Z29" s="646">
        <v>0.3</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5"/>
      <c r="CD29" s="627" t="s">
        <v>292</v>
      </c>
      <c r="CE29" s="628"/>
      <c r="CF29" s="605" t="s">
        <v>66</v>
      </c>
      <c r="CG29" s="606"/>
      <c r="CH29" s="606"/>
      <c r="CI29" s="606"/>
      <c r="CJ29" s="606"/>
      <c r="CK29" s="606"/>
      <c r="CL29" s="606"/>
      <c r="CM29" s="606"/>
      <c r="CN29" s="606"/>
      <c r="CO29" s="606"/>
      <c r="CP29" s="606"/>
      <c r="CQ29" s="607"/>
      <c r="CR29" s="608">
        <v>453954</v>
      </c>
      <c r="CS29" s="621"/>
      <c r="CT29" s="621"/>
      <c r="CU29" s="621"/>
      <c r="CV29" s="621"/>
      <c r="CW29" s="621"/>
      <c r="CX29" s="621"/>
      <c r="CY29" s="622"/>
      <c r="CZ29" s="611">
        <v>7.3</v>
      </c>
      <c r="DA29" s="623"/>
      <c r="DB29" s="623"/>
      <c r="DC29" s="624"/>
      <c r="DD29" s="614">
        <v>453954</v>
      </c>
      <c r="DE29" s="621"/>
      <c r="DF29" s="621"/>
      <c r="DG29" s="621"/>
      <c r="DH29" s="621"/>
      <c r="DI29" s="621"/>
      <c r="DJ29" s="621"/>
      <c r="DK29" s="622"/>
      <c r="DL29" s="614">
        <v>453954</v>
      </c>
      <c r="DM29" s="621"/>
      <c r="DN29" s="621"/>
      <c r="DO29" s="621"/>
      <c r="DP29" s="621"/>
      <c r="DQ29" s="621"/>
      <c r="DR29" s="621"/>
      <c r="DS29" s="621"/>
      <c r="DT29" s="621"/>
      <c r="DU29" s="621"/>
      <c r="DV29" s="622"/>
      <c r="DW29" s="611">
        <v>12</v>
      </c>
      <c r="DX29" s="623"/>
      <c r="DY29" s="623"/>
      <c r="DZ29" s="623"/>
      <c r="EA29" s="623"/>
      <c r="EB29" s="623"/>
      <c r="EC29" s="635"/>
    </row>
    <row r="30" spans="2:133" ht="11.25" customHeight="1" x14ac:dyDescent="0.15">
      <c r="B30" s="605" t="s">
        <v>293</v>
      </c>
      <c r="C30" s="606"/>
      <c r="D30" s="606"/>
      <c r="E30" s="606"/>
      <c r="F30" s="606"/>
      <c r="G30" s="606"/>
      <c r="H30" s="606"/>
      <c r="I30" s="606"/>
      <c r="J30" s="606"/>
      <c r="K30" s="606"/>
      <c r="L30" s="606"/>
      <c r="M30" s="606"/>
      <c r="N30" s="606"/>
      <c r="O30" s="606"/>
      <c r="P30" s="606"/>
      <c r="Q30" s="607"/>
      <c r="R30" s="608">
        <v>598027</v>
      </c>
      <c r="S30" s="609"/>
      <c r="T30" s="609"/>
      <c r="U30" s="609"/>
      <c r="V30" s="609"/>
      <c r="W30" s="609"/>
      <c r="X30" s="609"/>
      <c r="Y30" s="610"/>
      <c r="Z30" s="646">
        <v>9.1</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83"/>
      <c r="BI30" s="683"/>
      <c r="BJ30" s="683"/>
      <c r="BK30" s="683"/>
      <c r="BL30" s="683"/>
      <c r="BM30" s="683"/>
      <c r="BN30" s="683"/>
      <c r="BO30" s="683"/>
      <c r="BP30" s="683"/>
      <c r="BQ30" s="684"/>
      <c r="BR30" s="660" t="s">
        <v>295</v>
      </c>
      <c r="BS30" s="683"/>
      <c r="BT30" s="683"/>
      <c r="BU30" s="683"/>
      <c r="BV30" s="683"/>
      <c r="BW30" s="683"/>
      <c r="BX30" s="683"/>
      <c r="BY30" s="683"/>
      <c r="BZ30" s="683"/>
      <c r="CA30" s="683"/>
      <c r="CB30" s="684"/>
      <c r="CD30" s="629"/>
      <c r="CE30" s="630"/>
      <c r="CF30" s="605" t="s">
        <v>296</v>
      </c>
      <c r="CG30" s="606"/>
      <c r="CH30" s="606"/>
      <c r="CI30" s="606"/>
      <c r="CJ30" s="606"/>
      <c r="CK30" s="606"/>
      <c r="CL30" s="606"/>
      <c r="CM30" s="606"/>
      <c r="CN30" s="606"/>
      <c r="CO30" s="606"/>
      <c r="CP30" s="606"/>
      <c r="CQ30" s="607"/>
      <c r="CR30" s="608">
        <v>445351</v>
      </c>
      <c r="CS30" s="609"/>
      <c r="CT30" s="609"/>
      <c r="CU30" s="609"/>
      <c r="CV30" s="609"/>
      <c r="CW30" s="609"/>
      <c r="CX30" s="609"/>
      <c r="CY30" s="610"/>
      <c r="CZ30" s="611">
        <v>7.2</v>
      </c>
      <c r="DA30" s="623"/>
      <c r="DB30" s="623"/>
      <c r="DC30" s="624"/>
      <c r="DD30" s="614">
        <v>445351</v>
      </c>
      <c r="DE30" s="609"/>
      <c r="DF30" s="609"/>
      <c r="DG30" s="609"/>
      <c r="DH30" s="609"/>
      <c r="DI30" s="609"/>
      <c r="DJ30" s="609"/>
      <c r="DK30" s="610"/>
      <c r="DL30" s="614">
        <v>445351</v>
      </c>
      <c r="DM30" s="609"/>
      <c r="DN30" s="609"/>
      <c r="DO30" s="609"/>
      <c r="DP30" s="609"/>
      <c r="DQ30" s="609"/>
      <c r="DR30" s="609"/>
      <c r="DS30" s="609"/>
      <c r="DT30" s="609"/>
      <c r="DU30" s="609"/>
      <c r="DV30" s="610"/>
      <c r="DW30" s="611">
        <v>11.7</v>
      </c>
      <c r="DX30" s="623"/>
      <c r="DY30" s="623"/>
      <c r="DZ30" s="623"/>
      <c r="EA30" s="623"/>
      <c r="EB30" s="623"/>
      <c r="EC30" s="635"/>
    </row>
    <row r="31" spans="2:133" ht="11.25" customHeight="1" x14ac:dyDescent="0.15">
      <c r="B31" s="675" t="s">
        <v>297</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8" t="s">
        <v>298</v>
      </c>
      <c r="AQ31" s="679"/>
      <c r="AR31" s="679"/>
      <c r="AS31" s="679"/>
      <c r="AT31" s="680" t="s">
        <v>299</v>
      </c>
      <c r="AU31" s="212"/>
      <c r="AV31" s="212"/>
      <c r="AW31" s="212"/>
      <c r="AX31" s="666" t="s">
        <v>177</v>
      </c>
      <c r="AY31" s="667"/>
      <c r="AZ31" s="667"/>
      <c r="BA31" s="667"/>
      <c r="BB31" s="667"/>
      <c r="BC31" s="667"/>
      <c r="BD31" s="667"/>
      <c r="BE31" s="667"/>
      <c r="BF31" s="668"/>
      <c r="BG31" s="670">
        <v>99.2</v>
      </c>
      <c r="BH31" s="671"/>
      <c r="BI31" s="671"/>
      <c r="BJ31" s="671"/>
      <c r="BK31" s="671"/>
      <c r="BL31" s="671"/>
      <c r="BM31" s="672">
        <v>97.6</v>
      </c>
      <c r="BN31" s="671"/>
      <c r="BO31" s="671"/>
      <c r="BP31" s="671"/>
      <c r="BQ31" s="673"/>
      <c r="BR31" s="670">
        <v>99.1</v>
      </c>
      <c r="BS31" s="671"/>
      <c r="BT31" s="671"/>
      <c r="BU31" s="671"/>
      <c r="BV31" s="671"/>
      <c r="BW31" s="671"/>
      <c r="BX31" s="672">
        <v>97.4</v>
      </c>
      <c r="BY31" s="671"/>
      <c r="BZ31" s="671"/>
      <c r="CA31" s="671"/>
      <c r="CB31" s="673"/>
      <c r="CD31" s="629"/>
      <c r="CE31" s="630"/>
      <c r="CF31" s="605" t="s">
        <v>300</v>
      </c>
      <c r="CG31" s="606"/>
      <c r="CH31" s="606"/>
      <c r="CI31" s="606"/>
      <c r="CJ31" s="606"/>
      <c r="CK31" s="606"/>
      <c r="CL31" s="606"/>
      <c r="CM31" s="606"/>
      <c r="CN31" s="606"/>
      <c r="CO31" s="606"/>
      <c r="CP31" s="606"/>
      <c r="CQ31" s="607"/>
      <c r="CR31" s="608">
        <v>8603</v>
      </c>
      <c r="CS31" s="621"/>
      <c r="CT31" s="621"/>
      <c r="CU31" s="621"/>
      <c r="CV31" s="621"/>
      <c r="CW31" s="621"/>
      <c r="CX31" s="621"/>
      <c r="CY31" s="622"/>
      <c r="CZ31" s="611">
        <v>0.1</v>
      </c>
      <c r="DA31" s="623"/>
      <c r="DB31" s="623"/>
      <c r="DC31" s="624"/>
      <c r="DD31" s="614">
        <v>8603</v>
      </c>
      <c r="DE31" s="621"/>
      <c r="DF31" s="621"/>
      <c r="DG31" s="621"/>
      <c r="DH31" s="621"/>
      <c r="DI31" s="621"/>
      <c r="DJ31" s="621"/>
      <c r="DK31" s="622"/>
      <c r="DL31" s="614">
        <v>8603</v>
      </c>
      <c r="DM31" s="621"/>
      <c r="DN31" s="621"/>
      <c r="DO31" s="621"/>
      <c r="DP31" s="621"/>
      <c r="DQ31" s="621"/>
      <c r="DR31" s="621"/>
      <c r="DS31" s="621"/>
      <c r="DT31" s="621"/>
      <c r="DU31" s="621"/>
      <c r="DV31" s="622"/>
      <c r="DW31" s="611">
        <v>0.2</v>
      </c>
      <c r="DX31" s="623"/>
      <c r="DY31" s="623"/>
      <c r="DZ31" s="623"/>
      <c r="EA31" s="623"/>
      <c r="EB31" s="623"/>
      <c r="EC31" s="635"/>
    </row>
    <row r="32" spans="2:133" ht="11.25" customHeight="1" x14ac:dyDescent="0.15">
      <c r="B32" s="605" t="s">
        <v>301</v>
      </c>
      <c r="C32" s="606"/>
      <c r="D32" s="606"/>
      <c r="E32" s="606"/>
      <c r="F32" s="606"/>
      <c r="G32" s="606"/>
      <c r="H32" s="606"/>
      <c r="I32" s="606"/>
      <c r="J32" s="606"/>
      <c r="K32" s="606"/>
      <c r="L32" s="606"/>
      <c r="M32" s="606"/>
      <c r="N32" s="606"/>
      <c r="O32" s="606"/>
      <c r="P32" s="606"/>
      <c r="Q32" s="607"/>
      <c r="R32" s="608">
        <v>298761</v>
      </c>
      <c r="S32" s="609"/>
      <c r="T32" s="609"/>
      <c r="U32" s="609"/>
      <c r="V32" s="609"/>
      <c r="W32" s="609"/>
      <c r="X32" s="609"/>
      <c r="Y32" s="610"/>
      <c r="Z32" s="646">
        <v>4.5</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1"/>
      <c r="AU32" s="208" t="s">
        <v>302</v>
      </c>
      <c r="AX32" s="605" t="s">
        <v>303</v>
      </c>
      <c r="AY32" s="606"/>
      <c r="AZ32" s="606"/>
      <c r="BA32" s="606"/>
      <c r="BB32" s="606"/>
      <c r="BC32" s="606"/>
      <c r="BD32" s="606"/>
      <c r="BE32" s="606"/>
      <c r="BF32" s="607"/>
      <c r="BG32" s="674">
        <v>99.3</v>
      </c>
      <c r="BH32" s="621"/>
      <c r="BI32" s="621"/>
      <c r="BJ32" s="621"/>
      <c r="BK32" s="621"/>
      <c r="BL32" s="621"/>
      <c r="BM32" s="612">
        <v>98</v>
      </c>
      <c r="BN32" s="621"/>
      <c r="BO32" s="621"/>
      <c r="BP32" s="621"/>
      <c r="BQ32" s="644"/>
      <c r="BR32" s="674">
        <v>99.1</v>
      </c>
      <c r="BS32" s="621"/>
      <c r="BT32" s="621"/>
      <c r="BU32" s="621"/>
      <c r="BV32" s="621"/>
      <c r="BW32" s="621"/>
      <c r="BX32" s="612">
        <v>97.7</v>
      </c>
      <c r="BY32" s="621"/>
      <c r="BZ32" s="621"/>
      <c r="CA32" s="621"/>
      <c r="CB32" s="644"/>
      <c r="CD32" s="631"/>
      <c r="CE32" s="632"/>
      <c r="CF32" s="605" t="s">
        <v>304</v>
      </c>
      <c r="CG32" s="606"/>
      <c r="CH32" s="606"/>
      <c r="CI32" s="606"/>
      <c r="CJ32" s="606"/>
      <c r="CK32" s="606"/>
      <c r="CL32" s="606"/>
      <c r="CM32" s="606"/>
      <c r="CN32" s="606"/>
      <c r="CO32" s="606"/>
      <c r="CP32" s="606"/>
      <c r="CQ32" s="607"/>
      <c r="CR32" s="608">
        <v>68</v>
      </c>
      <c r="CS32" s="609"/>
      <c r="CT32" s="609"/>
      <c r="CU32" s="609"/>
      <c r="CV32" s="609"/>
      <c r="CW32" s="609"/>
      <c r="CX32" s="609"/>
      <c r="CY32" s="610"/>
      <c r="CZ32" s="611">
        <v>0</v>
      </c>
      <c r="DA32" s="623"/>
      <c r="DB32" s="623"/>
      <c r="DC32" s="624"/>
      <c r="DD32" s="614">
        <v>68</v>
      </c>
      <c r="DE32" s="609"/>
      <c r="DF32" s="609"/>
      <c r="DG32" s="609"/>
      <c r="DH32" s="609"/>
      <c r="DI32" s="609"/>
      <c r="DJ32" s="609"/>
      <c r="DK32" s="610"/>
      <c r="DL32" s="614">
        <v>68</v>
      </c>
      <c r="DM32" s="609"/>
      <c r="DN32" s="609"/>
      <c r="DO32" s="609"/>
      <c r="DP32" s="609"/>
      <c r="DQ32" s="609"/>
      <c r="DR32" s="609"/>
      <c r="DS32" s="609"/>
      <c r="DT32" s="609"/>
      <c r="DU32" s="609"/>
      <c r="DV32" s="610"/>
      <c r="DW32" s="611">
        <v>0</v>
      </c>
      <c r="DX32" s="623"/>
      <c r="DY32" s="623"/>
      <c r="DZ32" s="623"/>
      <c r="EA32" s="623"/>
      <c r="EB32" s="623"/>
      <c r="EC32" s="635"/>
    </row>
    <row r="33" spans="2:133" ht="11.25" customHeight="1" x14ac:dyDescent="0.15">
      <c r="B33" s="605" t="s">
        <v>305</v>
      </c>
      <c r="C33" s="606"/>
      <c r="D33" s="606"/>
      <c r="E33" s="606"/>
      <c r="F33" s="606"/>
      <c r="G33" s="606"/>
      <c r="H33" s="606"/>
      <c r="I33" s="606"/>
      <c r="J33" s="606"/>
      <c r="K33" s="606"/>
      <c r="L33" s="606"/>
      <c r="M33" s="606"/>
      <c r="N33" s="606"/>
      <c r="O33" s="606"/>
      <c r="P33" s="606"/>
      <c r="Q33" s="607"/>
      <c r="R33" s="608">
        <v>90230</v>
      </c>
      <c r="S33" s="609"/>
      <c r="T33" s="609"/>
      <c r="U33" s="609"/>
      <c r="V33" s="609"/>
      <c r="W33" s="609"/>
      <c r="X33" s="609"/>
      <c r="Y33" s="610"/>
      <c r="Z33" s="646">
        <v>1.4</v>
      </c>
      <c r="AA33" s="646"/>
      <c r="AB33" s="646"/>
      <c r="AC33" s="646"/>
      <c r="AD33" s="647">
        <v>27251</v>
      </c>
      <c r="AE33" s="647"/>
      <c r="AF33" s="647"/>
      <c r="AG33" s="647"/>
      <c r="AH33" s="647"/>
      <c r="AI33" s="647"/>
      <c r="AJ33" s="647"/>
      <c r="AK33" s="647"/>
      <c r="AL33" s="611">
        <v>0.7</v>
      </c>
      <c r="AM33" s="612"/>
      <c r="AN33" s="612"/>
      <c r="AO33" s="648"/>
      <c r="AP33" s="651"/>
      <c r="AQ33" s="652"/>
      <c r="AR33" s="652"/>
      <c r="AS33" s="652"/>
      <c r="AT33" s="682"/>
      <c r="AU33" s="213"/>
      <c r="AV33" s="213"/>
      <c r="AW33" s="213"/>
      <c r="AX33" s="589" t="s">
        <v>306</v>
      </c>
      <c r="AY33" s="590"/>
      <c r="AZ33" s="590"/>
      <c r="BA33" s="590"/>
      <c r="BB33" s="590"/>
      <c r="BC33" s="590"/>
      <c r="BD33" s="590"/>
      <c r="BE33" s="590"/>
      <c r="BF33" s="591"/>
      <c r="BG33" s="669">
        <v>99</v>
      </c>
      <c r="BH33" s="593"/>
      <c r="BI33" s="593"/>
      <c r="BJ33" s="593"/>
      <c r="BK33" s="593"/>
      <c r="BL33" s="593"/>
      <c r="BM33" s="639">
        <v>96.8</v>
      </c>
      <c r="BN33" s="593"/>
      <c r="BO33" s="593"/>
      <c r="BP33" s="593"/>
      <c r="BQ33" s="656"/>
      <c r="BR33" s="669">
        <v>98.9</v>
      </c>
      <c r="BS33" s="593"/>
      <c r="BT33" s="593"/>
      <c r="BU33" s="593"/>
      <c r="BV33" s="593"/>
      <c r="BW33" s="593"/>
      <c r="BX33" s="639">
        <v>96.6</v>
      </c>
      <c r="BY33" s="593"/>
      <c r="BZ33" s="593"/>
      <c r="CA33" s="593"/>
      <c r="CB33" s="656"/>
      <c r="CD33" s="605" t="s">
        <v>307</v>
      </c>
      <c r="CE33" s="606"/>
      <c r="CF33" s="606"/>
      <c r="CG33" s="606"/>
      <c r="CH33" s="606"/>
      <c r="CI33" s="606"/>
      <c r="CJ33" s="606"/>
      <c r="CK33" s="606"/>
      <c r="CL33" s="606"/>
      <c r="CM33" s="606"/>
      <c r="CN33" s="606"/>
      <c r="CO33" s="606"/>
      <c r="CP33" s="606"/>
      <c r="CQ33" s="607"/>
      <c r="CR33" s="608">
        <v>2882433</v>
      </c>
      <c r="CS33" s="621"/>
      <c r="CT33" s="621"/>
      <c r="CU33" s="621"/>
      <c r="CV33" s="621"/>
      <c r="CW33" s="621"/>
      <c r="CX33" s="621"/>
      <c r="CY33" s="622"/>
      <c r="CZ33" s="611">
        <v>46.6</v>
      </c>
      <c r="DA33" s="623"/>
      <c r="DB33" s="623"/>
      <c r="DC33" s="624"/>
      <c r="DD33" s="614">
        <v>2351336</v>
      </c>
      <c r="DE33" s="621"/>
      <c r="DF33" s="621"/>
      <c r="DG33" s="621"/>
      <c r="DH33" s="621"/>
      <c r="DI33" s="621"/>
      <c r="DJ33" s="621"/>
      <c r="DK33" s="622"/>
      <c r="DL33" s="614">
        <v>1518431</v>
      </c>
      <c r="DM33" s="621"/>
      <c r="DN33" s="621"/>
      <c r="DO33" s="621"/>
      <c r="DP33" s="621"/>
      <c r="DQ33" s="621"/>
      <c r="DR33" s="621"/>
      <c r="DS33" s="621"/>
      <c r="DT33" s="621"/>
      <c r="DU33" s="621"/>
      <c r="DV33" s="622"/>
      <c r="DW33" s="611">
        <v>40.1</v>
      </c>
      <c r="DX33" s="623"/>
      <c r="DY33" s="623"/>
      <c r="DZ33" s="623"/>
      <c r="EA33" s="623"/>
      <c r="EB33" s="623"/>
      <c r="EC33" s="635"/>
    </row>
    <row r="34" spans="2:133" ht="11.25" customHeight="1" x14ac:dyDescent="0.15">
      <c r="B34" s="605" t="s">
        <v>308</v>
      </c>
      <c r="C34" s="606"/>
      <c r="D34" s="606"/>
      <c r="E34" s="606"/>
      <c r="F34" s="606"/>
      <c r="G34" s="606"/>
      <c r="H34" s="606"/>
      <c r="I34" s="606"/>
      <c r="J34" s="606"/>
      <c r="K34" s="606"/>
      <c r="L34" s="606"/>
      <c r="M34" s="606"/>
      <c r="N34" s="606"/>
      <c r="O34" s="606"/>
      <c r="P34" s="606"/>
      <c r="Q34" s="607"/>
      <c r="R34" s="608">
        <v>91909</v>
      </c>
      <c r="S34" s="609"/>
      <c r="T34" s="609"/>
      <c r="U34" s="609"/>
      <c r="V34" s="609"/>
      <c r="W34" s="609"/>
      <c r="X34" s="609"/>
      <c r="Y34" s="610"/>
      <c r="Z34" s="646">
        <v>1.4</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309</v>
      </c>
      <c r="CE34" s="606"/>
      <c r="CF34" s="606"/>
      <c r="CG34" s="606"/>
      <c r="CH34" s="606"/>
      <c r="CI34" s="606"/>
      <c r="CJ34" s="606"/>
      <c r="CK34" s="606"/>
      <c r="CL34" s="606"/>
      <c r="CM34" s="606"/>
      <c r="CN34" s="606"/>
      <c r="CO34" s="606"/>
      <c r="CP34" s="606"/>
      <c r="CQ34" s="607"/>
      <c r="CR34" s="608">
        <v>988702</v>
      </c>
      <c r="CS34" s="609"/>
      <c r="CT34" s="609"/>
      <c r="CU34" s="609"/>
      <c r="CV34" s="609"/>
      <c r="CW34" s="609"/>
      <c r="CX34" s="609"/>
      <c r="CY34" s="610"/>
      <c r="CZ34" s="611">
        <v>16</v>
      </c>
      <c r="DA34" s="623"/>
      <c r="DB34" s="623"/>
      <c r="DC34" s="624"/>
      <c r="DD34" s="614">
        <v>734948</v>
      </c>
      <c r="DE34" s="609"/>
      <c r="DF34" s="609"/>
      <c r="DG34" s="609"/>
      <c r="DH34" s="609"/>
      <c r="DI34" s="609"/>
      <c r="DJ34" s="609"/>
      <c r="DK34" s="610"/>
      <c r="DL34" s="614">
        <v>519399</v>
      </c>
      <c r="DM34" s="609"/>
      <c r="DN34" s="609"/>
      <c r="DO34" s="609"/>
      <c r="DP34" s="609"/>
      <c r="DQ34" s="609"/>
      <c r="DR34" s="609"/>
      <c r="DS34" s="609"/>
      <c r="DT34" s="609"/>
      <c r="DU34" s="609"/>
      <c r="DV34" s="610"/>
      <c r="DW34" s="611">
        <v>13.7</v>
      </c>
      <c r="DX34" s="623"/>
      <c r="DY34" s="623"/>
      <c r="DZ34" s="623"/>
      <c r="EA34" s="623"/>
      <c r="EB34" s="623"/>
      <c r="EC34" s="635"/>
    </row>
    <row r="35" spans="2:133" ht="11.25" customHeight="1" x14ac:dyDescent="0.15">
      <c r="B35" s="605" t="s">
        <v>310</v>
      </c>
      <c r="C35" s="606"/>
      <c r="D35" s="606"/>
      <c r="E35" s="606"/>
      <c r="F35" s="606"/>
      <c r="G35" s="606"/>
      <c r="H35" s="606"/>
      <c r="I35" s="606"/>
      <c r="J35" s="606"/>
      <c r="K35" s="606"/>
      <c r="L35" s="606"/>
      <c r="M35" s="606"/>
      <c r="N35" s="606"/>
      <c r="O35" s="606"/>
      <c r="P35" s="606"/>
      <c r="Q35" s="607"/>
      <c r="R35" s="608">
        <v>615911</v>
      </c>
      <c r="S35" s="609"/>
      <c r="T35" s="609"/>
      <c r="U35" s="609"/>
      <c r="V35" s="609"/>
      <c r="W35" s="609"/>
      <c r="X35" s="609"/>
      <c r="Y35" s="610"/>
      <c r="Z35" s="646">
        <v>9.3000000000000007</v>
      </c>
      <c r="AA35" s="646"/>
      <c r="AB35" s="646"/>
      <c r="AC35" s="646"/>
      <c r="AD35" s="647" t="s">
        <v>122</v>
      </c>
      <c r="AE35" s="647"/>
      <c r="AF35" s="647"/>
      <c r="AG35" s="647"/>
      <c r="AH35" s="647"/>
      <c r="AI35" s="647"/>
      <c r="AJ35" s="647"/>
      <c r="AK35" s="647"/>
      <c r="AL35" s="611" t="s">
        <v>122</v>
      </c>
      <c r="AM35" s="612"/>
      <c r="AN35" s="612"/>
      <c r="AO35" s="648"/>
      <c r="AP35" s="218"/>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71008</v>
      </c>
      <c r="CS35" s="621"/>
      <c r="CT35" s="621"/>
      <c r="CU35" s="621"/>
      <c r="CV35" s="621"/>
      <c r="CW35" s="621"/>
      <c r="CX35" s="621"/>
      <c r="CY35" s="622"/>
      <c r="CZ35" s="611">
        <v>1.1000000000000001</v>
      </c>
      <c r="DA35" s="623"/>
      <c r="DB35" s="623"/>
      <c r="DC35" s="624"/>
      <c r="DD35" s="614">
        <v>64768</v>
      </c>
      <c r="DE35" s="621"/>
      <c r="DF35" s="621"/>
      <c r="DG35" s="621"/>
      <c r="DH35" s="621"/>
      <c r="DI35" s="621"/>
      <c r="DJ35" s="621"/>
      <c r="DK35" s="622"/>
      <c r="DL35" s="614">
        <v>64768</v>
      </c>
      <c r="DM35" s="621"/>
      <c r="DN35" s="621"/>
      <c r="DO35" s="621"/>
      <c r="DP35" s="621"/>
      <c r="DQ35" s="621"/>
      <c r="DR35" s="621"/>
      <c r="DS35" s="621"/>
      <c r="DT35" s="621"/>
      <c r="DU35" s="621"/>
      <c r="DV35" s="622"/>
      <c r="DW35" s="611">
        <v>1.7</v>
      </c>
      <c r="DX35" s="623"/>
      <c r="DY35" s="623"/>
      <c r="DZ35" s="623"/>
      <c r="EA35" s="623"/>
      <c r="EB35" s="623"/>
      <c r="EC35" s="635"/>
    </row>
    <row r="36" spans="2:133" ht="11.25" customHeight="1" x14ac:dyDescent="0.15">
      <c r="B36" s="605" t="s">
        <v>314</v>
      </c>
      <c r="C36" s="606"/>
      <c r="D36" s="606"/>
      <c r="E36" s="606"/>
      <c r="F36" s="606"/>
      <c r="G36" s="606"/>
      <c r="H36" s="606"/>
      <c r="I36" s="606"/>
      <c r="J36" s="606"/>
      <c r="K36" s="606"/>
      <c r="L36" s="606"/>
      <c r="M36" s="606"/>
      <c r="N36" s="606"/>
      <c r="O36" s="606"/>
      <c r="P36" s="606"/>
      <c r="Q36" s="607"/>
      <c r="R36" s="608">
        <v>357873</v>
      </c>
      <c r="S36" s="609"/>
      <c r="T36" s="609"/>
      <c r="U36" s="609"/>
      <c r="V36" s="609"/>
      <c r="W36" s="609"/>
      <c r="X36" s="609"/>
      <c r="Y36" s="610"/>
      <c r="Z36" s="646">
        <v>5.4</v>
      </c>
      <c r="AA36" s="646"/>
      <c r="AB36" s="646"/>
      <c r="AC36" s="646"/>
      <c r="AD36" s="647" t="s">
        <v>122</v>
      </c>
      <c r="AE36" s="647"/>
      <c r="AF36" s="647"/>
      <c r="AG36" s="647"/>
      <c r="AH36" s="647"/>
      <c r="AI36" s="647"/>
      <c r="AJ36" s="647"/>
      <c r="AK36" s="647"/>
      <c r="AL36" s="611" t="s">
        <v>122</v>
      </c>
      <c r="AM36" s="612"/>
      <c r="AN36" s="612"/>
      <c r="AO36" s="648"/>
      <c r="AP36" s="218"/>
      <c r="AQ36" s="657" t="s">
        <v>315</v>
      </c>
      <c r="AR36" s="658"/>
      <c r="AS36" s="658"/>
      <c r="AT36" s="658"/>
      <c r="AU36" s="658"/>
      <c r="AV36" s="658"/>
      <c r="AW36" s="658"/>
      <c r="AX36" s="658"/>
      <c r="AY36" s="659"/>
      <c r="AZ36" s="663">
        <v>618071</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26563</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1162170</v>
      </c>
      <c r="CS36" s="609"/>
      <c r="CT36" s="609"/>
      <c r="CU36" s="609"/>
      <c r="CV36" s="609"/>
      <c r="CW36" s="609"/>
      <c r="CX36" s="609"/>
      <c r="CY36" s="610"/>
      <c r="CZ36" s="611">
        <v>18.8</v>
      </c>
      <c r="DA36" s="623"/>
      <c r="DB36" s="623"/>
      <c r="DC36" s="624"/>
      <c r="DD36" s="614">
        <v>1077430</v>
      </c>
      <c r="DE36" s="609"/>
      <c r="DF36" s="609"/>
      <c r="DG36" s="609"/>
      <c r="DH36" s="609"/>
      <c r="DI36" s="609"/>
      <c r="DJ36" s="609"/>
      <c r="DK36" s="610"/>
      <c r="DL36" s="614">
        <v>677164</v>
      </c>
      <c r="DM36" s="609"/>
      <c r="DN36" s="609"/>
      <c r="DO36" s="609"/>
      <c r="DP36" s="609"/>
      <c r="DQ36" s="609"/>
      <c r="DR36" s="609"/>
      <c r="DS36" s="609"/>
      <c r="DT36" s="609"/>
      <c r="DU36" s="609"/>
      <c r="DV36" s="610"/>
      <c r="DW36" s="611">
        <v>17.899999999999999</v>
      </c>
      <c r="DX36" s="623"/>
      <c r="DY36" s="623"/>
      <c r="DZ36" s="623"/>
      <c r="EA36" s="623"/>
      <c r="EB36" s="623"/>
      <c r="EC36" s="635"/>
    </row>
    <row r="37" spans="2:133" ht="11.25" customHeight="1" x14ac:dyDescent="0.15">
      <c r="B37" s="605" t="s">
        <v>318</v>
      </c>
      <c r="C37" s="606"/>
      <c r="D37" s="606"/>
      <c r="E37" s="606"/>
      <c r="F37" s="606"/>
      <c r="G37" s="606"/>
      <c r="H37" s="606"/>
      <c r="I37" s="606"/>
      <c r="J37" s="606"/>
      <c r="K37" s="606"/>
      <c r="L37" s="606"/>
      <c r="M37" s="606"/>
      <c r="N37" s="606"/>
      <c r="O37" s="606"/>
      <c r="P37" s="606"/>
      <c r="Q37" s="607"/>
      <c r="R37" s="608">
        <v>118356</v>
      </c>
      <c r="S37" s="609"/>
      <c r="T37" s="609"/>
      <c r="U37" s="609"/>
      <c r="V37" s="609"/>
      <c r="W37" s="609"/>
      <c r="X37" s="609"/>
      <c r="Y37" s="610"/>
      <c r="Z37" s="646">
        <v>1.8</v>
      </c>
      <c r="AA37" s="646"/>
      <c r="AB37" s="646"/>
      <c r="AC37" s="646"/>
      <c r="AD37" s="647">
        <v>11</v>
      </c>
      <c r="AE37" s="647"/>
      <c r="AF37" s="647"/>
      <c r="AG37" s="647"/>
      <c r="AH37" s="647"/>
      <c r="AI37" s="647"/>
      <c r="AJ37" s="647"/>
      <c r="AK37" s="647"/>
      <c r="AL37" s="611">
        <v>0</v>
      </c>
      <c r="AM37" s="612"/>
      <c r="AN37" s="612"/>
      <c r="AO37" s="648"/>
      <c r="AQ37" s="641" t="s">
        <v>319</v>
      </c>
      <c r="AR37" s="642"/>
      <c r="AS37" s="642"/>
      <c r="AT37" s="642"/>
      <c r="AU37" s="642"/>
      <c r="AV37" s="642"/>
      <c r="AW37" s="642"/>
      <c r="AX37" s="642"/>
      <c r="AY37" s="643"/>
      <c r="AZ37" s="608">
        <v>219653</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22162</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231862</v>
      </c>
      <c r="CS37" s="621"/>
      <c r="CT37" s="621"/>
      <c r="CU37" s="621"/>
      <c r="CV37" s="621"/>
      <c r="CW37" s="621"/>
      <c r="CX37" s="621"/>
      <c r="CY37" s="622"/>
      <c r="CZ37" s="611">
        <v>3.8</v>
      </c>
      <c r="DA37" s="623"/>
      <c r="DB37" s="623"/>
      <c r="DC37" s="624"/>
      <c r="DD37" s="614">
        <v>230862</v>
      </c>
      <c r="DE37" s="621"/>
      <c r="DF37" s="621"/>
      <c r="DG37" s="621"/>
      <c r="DH37" s="621"/>
      <c r="DI37" s="621"/>
      <c r="DJ37" s="621"/>
      <c r="DK37" s="622"/>
      <c r="DL37" s="614">
        <v>202397</v>
      </c>
      <c r="DM37" s="621"/>
      <c r="DN37" s="621"/>
      <c r="DO37" s="621"/>
      <c r="DP37" s="621"/>
      <c r="DQ37" s="621"/>
      <c r="DR37" s="621"/>
      <c r="DS37" s="621"/>
      <c r="DT37" s="621"/>
      <c r="DU37" s="621"/>
      <c r="DV37" s="622"/>
      <c r="DW37" s="611">
        <v>5.3</v>
      </c>
      <c r="DX37" s="623"/>
      <c r="DY37" s="623"/>
      <c r="DZ37" s="623"/>
      <c r="EA37" s="623"/>
      <c r="EB37" s="623"/>
      <c r="EC37" s="635"/>
    </row>
    <row r="38" spans="2:133" ht="11.25" customHeight="1" x14ac:dyDescent="0.15">
      <c r="B38" s="605" t="s">
        <v>322</v>
      </c>
      <c r="C38" s="606"/>
      <c r="D38" s="606"/>
      <c r="E38" s="606"/>
      <c r="F38" s="606"/>
      <c r="G38" s="606"/>
      <c r="H38" s="606"/>
      <c r="I38" s="606"/>
      <c r="J38" s="606"/>
      <c r="K38" s="606"/>
      <c r="L38" s="606"/>
      <c r="M38" s="606"/>
      <c r="N38" s="606"/>
      <c r="O38" s="606"/>
      <c r="P38" s="606"/>
      <c r="Q38" s="607"/>
      <c r="R38" s="608">
        <v>224700</v>
      </c>
      <c r="S38" s="609"/>
      <c r="T38" s="609"/>
      <c r="U38" s="609"/>
      <c r="V38" s="609"/>
      <c r="W38" s="609"/>
      <c r="X38" s="609"/>
      <c r="Y38" s="610"/>
      <c r="Z38" s="646">
        <v>3.4</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44433</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741</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353985</v>
      </c>
      <c r="CS38" s="609"/>
      <c r="CT38" s="609"/>
      <c r="CU38" s="609"/>
      <c r="CV38" s="609"/>
      <c r="CW38" s="609"/>
      <c r="CX38" s="609"/>
      <c r="CY38" s="610"/>
      <c r="CZ38" s="611">
        <v>5.7</v>
      </c>
      <c r="DA38" s="623"/>
      <c r="DB38" s="623"/>
      <c r="DC38" s="624"/>
      <c r="DD38" s="614">
        <v>276813</v>
      </c>
      <c r="DE38" s="609"/>
      <c r="DF38" s="609"/>
      <c r="DG38" s="609"/>
      <c r="DH38" s="609"/>
      <c r="DI38" s="609"/>
      <c r="DJ38" s="609"/>
      <c r="DK38" s="610"/>
      <c r="DL38" s="614">
        <v>257100</v>
      </c>
      <c r="DM38" s="609"/>
      <c r="DN38" s="609"/>
      <c r="DO38" s="609"/>
      <c r="DP38" s="609"/>
      <c r="DQ38" s="609"/>
      <c r="DR38" s="609"/>
      <c r="DS38" s="609"/>
      <c r="DT38" s="609"/>
      <c r="DU38" s="609"/>
      <c r="DV38" s="610"/>
      <c r="DW38" s="611">
        <v>6.8</v>
      </c>
      <c r="DX38" s="623"/>
      <c r="DY38" s="623"/>
      <c r="DZ38" s="623"/>
      <c r="EA38" s="623"/>
      <c r="EB38" s="623"/>
      <c r="EC38" s="635"/>
    </row>
    <row r="39" spans="2:133" ht="11.25" customHeight="1" x14ac:dyDescent="0.15">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v>39253</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1158</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299568</v>
      </c>
      <c r="CS39" s="621"/>
      <c r="CT39" s="621"/>
      <c r="CU39" s="621"/>
      <c r="CV39" s="621"/>
      <c r="CW39" s="621"/>
      <c r="CX39" s="621"/>
      <c r="CY39" s="622"/>
      <c r="CZ39" s="611">
        <v>4.8</v>
      </c>
      <c r="DA39" s="623"/>
      <c r="DB39" s="623"/>
      <c r="DC39" s="624"/>
      <c r="DD39" s="614">
        <v>195377</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15">
      <c r="B40" s="605" t="s">
        <v>330</v>
      </c>
      <c r="C40" s="606"/>
      <c r="D40" s="606"/>
      <c r="E40" s="606"/>
      <c r="F40" s="606"/>
      <c r="G40" s="606"/>
      <c r="H40" s="606"/>
      <c r="I40" s="606"/>
      <c r="J40" s="606"/>
      <c r="K40" s="606"/>
      <c r="L40" s="606"/>
      <c r="M40" s="606"/>
      <c r="N40" s="606"/>
      <c r="O40" s="606"/>
      <c r="P40" s="606"/>
      <c r="Q40" s="607"/>
      <c r="R40" s="608">
        <v>15600</v>
      </c>
      <c r="S40" s="609"/>
      <c r="T40" s="609"/>
      <c r="U40" s="609"/>
      <c r="V40" s="609"/>
      <c r="W40" s="609"/>
      <c r="X40" s="609"/>
      <c r="Y40" s="610"/>
      <c r="Z40" s="646">
        <v>0.2</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t="s">
        <v>122</v>
      </c>
      <c r="BA40" s="609"/>
      <c r="BB40" s="609"/>
      <c r="BC40" s="609"/>
      <c r="BD40" s="621"/>
      <c r="BE40" s="621"/>
      <c r="BF40" s="644"/>
      <c r="BG40" s="649" t="s">
        <v>332</v>
      </c>
      <c r="BH40" s="650"/>
      <c r="BI40" s="650"/>
      <c r="BJ40" s="650"/>
      <c r="BK40" s="650"/>
      <c r="BL40" s="214"/>
      <c r="BM40" s="606" t="s">
        <v>333</v>
      </c>
      <c r="BN40" s="606"/>
      <c r="BO40" s="606"/>
      <c r="BP40" s="606"/>
      <c r="BQ40" s="606"/>
      <c r="BR40" s="606"/>
      <c r="BS40" s="606"/>
      <c r="BT40" s="606"/>
      <c r="BU40" s="607"/>
      <c r="BV40" s="608">
        <v>88</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7000</v>
      </c>
      <c r="CS40" s="609"/>
      <c r="CT40" s="609"/>
      <c r="CU40" s="609"/>
      <c r="CV40" s="609"/>
      <c r="CW40" s="609"/>
      <c r="CX40" s="609"/>
      <c r="CY40" s="610"/>
      <c r="CZ40" s="611">
        <v>0.1</v>
      </c>
      <c r="DA40" s="623"/>
      <c r="DB40" s="623"/>
      <c r="DC40" s="624"/>
      <c r="DD40" s="614">
        <v>2000</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15">
      <c r="B41" s="589" t="s">
        <v>335</v>
      </c>
      <c r="C41" s="590"/>
      <c r="D41" s="590"/>
      <c r="E41" s="590"/>
      <c r="F41" s="590"/>
      <c r="G41" s="590"/>
      <c r="H41" s="590"/>
      <c r="I41" s="590"/>
      <c r="J41" s="590"/>
      <c r="K41" s="590"/>
      <c r="L41" s="590"/>
      <c r="M41" s="590"/>
      <c r="N41" s="590"/>
      <c r="O41" s="590"/>
      <c r="P41" s="590"/>
      <c r="Q41" s="591"/>
      <c r="R41" s="592">
        <v>6592453</v>
      </c>
      <c r="S41" s="633"/>
      <c r="T41" s="633"/>
      <c r="U41" s="633"/>
      <c r="V41" s="633"/>
      <c r="W41" s="633"/>
      <c r="X41" s="633"/>
      <c r="Y41" s="636"/>
      <c r="Z41" s="637">
        <v>100</v>
      </c>
      <c r="AA41" s="637"/>
      <c r="AB41" s="637"/>
      <c r="AC41" s="637"/>
      <c r="AD41" s="638">
        <v>3775194</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75356</v>
      </c>
      <c r="BA41" s="609"/>
      <c r="BB41" s="609"/>
      <c r="BC41" s="609"/>
      <c r="BD41" s="621"/>
      <c r="BE41" s="621"/>
      <c r="BF41" s="644"/>
      <c r="BG41" s="649"/>
      <c r="BH41" s="650"/>
      <c r="BI41" s="650"/>
      <c r="BJ41" s="650"/>
      <c r="BK41" s="650"/>
      <c r="BL41" s="214"/>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339</v>
      </c>
      <c r="AR42" s="654"/>
      <c r="AS42" s="654"/>
      <c r="AT42" s="654"/>
      <c r="AU42" s="654"/>
      <c r="AV42" s="654"/>
      <c r="AW42" s="654"/>
      <c r="AX42" s="654"/>
      <c r="AY42" s="655"/>
      <c r="AZ42" s="592">
        <v>239376</v>
      </c>
      <c r="BA42" s="633"/>
      <c r="BB42" s="633"/>
      <c r="BC42" s="633"/>
      <c r="BD42" s="593"/>
      <c r="BE42" s="593"/>
      <c r="BF42" s="656"/>
      <c r="BG42" s="651"/>
      <c r="BH42" s="652"/>
      <c r="BI42" s="652"/>
      <c r="BJ42" s="652"/>
      <c r="BK42" s="652"/>
      <c r="BL42" s="215"/>
      <c r="BM42" s="590" t="s">
        <v>340</v>
      </c>
      <c r="BN42" s="590"/>
      <c r="BO42" s="590"/>
      <c r="BP42" s="590"/>
      <c r="BQ42" s="590"/>
      <c r="BR42" s="590"/>
      <c r="BS42" s="590"/>
      <c r="BT42" s="590"/>
      <c r="BU42" s="591"/>
      <c r="BV42" s="592">
        <v>331</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1197628</v>
      </c>
      <c r="CS42" s="621"/>
      <c r="CT42" s="621"/>
      <c r="CU42" s="621"/>
      <c r="CV42" s="621"/>
      <c r="CW42" s="621"/>
      <c r="CX42" s="621"/>
      <c r="CY42" s="622"/>
      <c r="CZ42" s="611">
        <v>19.399999999999999</v>
      </c>
      <c r="DA42" s="623"/>
      <c r="DB42" s="623"/>
      <c r="DC42" s="624"/>
      <c r="DD42" s="614">
        <v>479813</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342</v>
      </c>
      <c r="CD43" s="605" t="s">
        <v>343</v>
      </c>
      <c r="CE43" s="606"/>
      <c r="CF43" s="606"/>
      <c r="CG43" s="606"/>
      <c r="CH43" s="606"/>
      <c r="CI43" s="606"/>
      <c r="CJ43" s="606"/>
      <c r="CK43" s="606"/>
      <c r="CL43" s="606"/>
      <c r="CM43" s="606"/>
      <c r="CN43" s="606"/>
      <c r="CO43" s="606"/>
      <c r="CP43" s="606"/>
      <c r="CQ43" s="607"/>
      <c r="CR43" s="608">
        <v>21623</v>
      </c>
      <c r="CS43" s="621"/>
      <c r="CT43" s="621"/>
      <c r="CU43" s="621"/>
      <c r="CV43" s="621"/>
      <c r="CW43" s="621"/>
      <c r="CX43" s="621"/>
      <c r="CY43" s="622"/>
      <c r="CZ43" s="611">
        <v>0.3</v>
      </c>
      <c r="DA43" s="623"/>
      <c r="DB43" s="623"/>
      <c r="DC43" s="624"/>
      <c r="DD43" s="614">
        <v>21623</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1102016</v>
      </c>
      <c r="CS44" s="609"/>
      <c r="CT44" s="609"/>
      <c r="CU44" s="609"/>
      <c r="CV44" s="609"/>
      <c r="CW44" s="609"/>
      <c r="CX44" s="609"/>
      <c r="CY44" s="610"/>
      <c r="CZ44" s="611">
        <v>17.8</v>
      </c>
      <c r="DA44" s="612"/>
      <c r="DB44" s="612"/>
      <c r="DC44" s="613"/>
      <c r="DD44" s="614">
        <v>467613</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409438</v>
      </c>
      <c r="CS45" s="621"/>
      <c r="CT45" s="621"/>
      <c r="CU45" s="621"/>
      <c r="CV45" s="621"/>
      <c r="CW45" s="621"/>
      <c r="CX45" s="621"/>
      <c r="CY45" s="622"/>
      <c r="CZ45" s="611">
        <v>6.6</v>
      </c>
      <c r="DA45" s="623"/>
      <c r="DB45" s="623"/>
      <c r="DC45" s="624"/>
      <c r="DD45" s="614">
        <v>169844</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348</v>
      </c>
      <c r="CG46" s="606"/>
      <c r="CH46" s="606"/>
      <c r="CI46" s="606"/>
      <c r="CJ46" s="606"/>
      <c r="CK46" s="606"/>
      <c r="CL46" s="606"/>
      <c r="CM46" s="606"/>
      <c r="CN46" s="606"/>
      <c r="CO46" s="606"/>
      <c r="CP46" s="606"/>
      <c r="CQ46" s="607"/>
      <c r="CR46" s="608">
        <v>674578</v>
      </c>
      <c r="CS46" s="609"/>
      <c r="CT46" s="609"/>
      <c r="CU46" s="609"/>
      <c r="CV46" s="609"/>
      <c r="CW46" s="609"/>
      <c r="CX46" s="609"/>
      <c r="CY46" s="610"/>
      <c r="CZ46" s="611">
        <v>10.9</v>
      </c>
      <c r="DA46" s="612"/>
      <c r="DB46" s="612"/>
      <c r="DC46" s="613"/>
      <c r="DD46" s="614">
        <v>281363</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349</v>
      </c>
      <c r="CG47" s="606"/>
      <c r="CH47" s="606"/>
      <c r="CI47" s="606"/>
      <c r="CJ47" s="606"/>
      <c r="CK47" s="606"/>
      <c r="CL47" s="606"/>
      <c r="CM47" s="606"/>
      <c r="CN47" s="606"/>
      <c r="CO47" s="606"/>
      <c r="CP47" s="606"/>
      <c r="CQ47" s="607"/>
      <c r="CR47" s="608">
        <v>95612</v>
      </c>
      <c r="CS47" s="621"/>
      <c r="CT47" s="621"/>
      <c r="CU47" s="621"/>
      <c r="CV47" s="621"/>
      <c r="CW47" s="621"/>
      <c r="CX47" s="621"/>
      <c r="CY47" s="622"/>
      <c r="CZ47" s="611">
        <v>1.5</v>
      </c>
      <c r="DA47" s="623"/>
      <c r="DB47" s="623"/>
      <c r="DC47" s="624"/>
      <c r="DD47" s="614">
        <v>12200</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351</v>
      </c>
      <c r="CE49" s="590"/>
      <c r="CF49" s="590"/>
      <c r="CG49" s="590"/>
      <c r="CH49" s="590"/>
      <c r="CI49" s="590"/>
      <c r="CJ49" s="590"/>
      <c r="CK49" s="590"/>
      <c r="CL49" s="590"/>
      <c r="CM49" s="590"/>
      <c r="CN49" s="590"/>
      <c r="CO49" s="590"/>
      <c r="CP49" s="590"/>
      <c r="CQ49" s="591"/>
      <c r="CR49" s="592">
        <v>6181794</v>
      </c>
      <c r="CS49" s="593"/>
      <c r="CT49" s="593"/>
      <c r="CU49" s="593"/>
      <c r="CV49" s="593"/>
      <c r="CW49" s="593"/>
      <c r="CX49" s="593"/>
      <c r="CY49" s="594"/>
      <c r="CZ49" s="595">
        <v>100</v>
      </c>
      <c r="DA49" s="596"/>
      <c r="DB49" s="596"/>
      <c r="DC49" s="597"/>
      <c r="DD49" s="598">
        <v>4498824</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8IljbJMeTfT4tiqG5NZoqnS9NMe3zqrpBr3XpTswh/Xj32Zt8YJ0yW3ZkH90M2bVdoOSsE280nN5PIl9uNRuFA==" saltValue="NbMWGdK3wchLruO3LX8G2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election activeCell="B72" sqref="B72:P72"/>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15">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9"/>
    </row>
    <row r="6" spans="1:131" s="230"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15">
      <c r="A7" s="231">
        <v>1</v>
      </c>
      <c r="B7" s="1034" t="s">
        <v>374</v>
      </c>
      <c r="C7" s="1035"/>
      <c r="D7" s="1035"/>
      <c r="E7" s="1035"/>
      <c r="F7" s="1035"/>
      <c r="G7" s="1035"/>
      <c r="H7" s="1035"/>
      <c r="I7" s="1035"/>
      <c r="J7" s="1035"/>
      <c r="K7" s="1035"/>
      <c r="L7" s="1035"/>
      <c r="M7" s="1035"/>
      <c r="N7" s="1035"/>
      <c r="O7" s="1035"/>
      <c r="P7" s="1036"/>
      <c r="Q7" s="1089">
        <v>6592</v>
      </c>
      <c r="R7" s="1090"/>
      <c r="S7" s="1090"/>
      <c r="T7" s="1090"/>
      <c r="U7" s="1090"/>
      <c r="V7" s="1090">
        <v>6182</v>
      </c>
      <c r="W7" s="1090"/>
      <c r="X7" s="1090"/>
      <c r="Y7" s="1090"/>
      <c r="Z7" s="1090"/>
      <c r="AA7" s="1090">
        <v>410</v>
      </c>
      <c r="AB7" s="1090"/>
      <c r="AC7" s="1090"/>
      <c r="AD7" s="1090"/>
      <c r="AE7" s="1091"/>
      <c r="AF7" s="1092">
        <v>259</v>
      </c>
      <c r="AG7" s="1093"/>
      <c r="AH7" s="1093"/>
      <c r="AI7" s="1093"/>
      <c r="AJ7" s="1094"/>
      <c r="AK7" s="1095">
        <v>612</v>
      </c>
      <c r="AL7" s="1096"/>
      <c r="AM7" s="1096"/>
      <c r="AN7" s="1096"/>
      <c r="AO7" s="1096"/>
      <c r="AP7" s="1096">
        <v>2662</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c r="BT7" s="1087"/>
      <c r="BU7" s="1087"/>
      <c r="BV7" s="1087"/>
      <c r="BW7" s="1087"/>
      <c r="BX7" s="1087"/>
      <c r="BY7" s="1087"/>
      <c r="BZ7" s="1087"/>
      <c r="CA7" s="1087"/>
      <c r="CB7" s="1087"/>
      <c r="CC7" s="1087"/>
      <c r="CD7" s="1087"/>
      <c r="CE7" s="1087"/>
      <c r="CF7" s="1087"/>
      <c r="CG7" s="1099"/>
      <c r="CH7" s="1083"/>
      <c r="CI7" s="1084"/>
      <c r="CJ7" s="1084"/>
      <c r="CK7" s="1084"/>
      <c r="CL7" s="1085"/>
      <c r="CM7" s="1083"/>
      <c r="CN7" s="1084"/>
      <c r="CO7" s="1084"/>
      <c r="CP7" s="1084"/>
      <c r="CQ7" s="1085"/>
      <c r="CR7" s="1083"/>
      <c r="CS7" s="1084"/>
      <c r="CT7" s="1084"/>
      <c r="CU7" s="1084"/>
      <c r="CV7" s="1085"/>
      <c r="CW7" s="1083"/>
      <c r="CX7" s="1084"/>
      <c r="CY7" s="1084"/>
      <c r="CZ7" s="1084"/>
      <c r="DA7" s="1085"/>
      <c r="DB7" s="1083"/>
      <c r="DC7" s="1084"/>
      <c r="DD7" s="1084"/>
      <c r="DE7" s="1084"/>
      <c r="DF7" s="1085"/>
      <c r="DG7" s="1083"/>
      <c r="DH7" s="1084"/>
      <c r="DI7" s="1084"/>
      <c r="DJ7" s="1084"/>
      <c r="DK7" s="1085"/>
      <c r="DL7" s="1083"/>
      <c r="DM7" s="1084"/>
      <c r="DN7" s="1084"/>
      <c r="DO7" s="1084"/>
      <c r="DP7" s="1085"/>
      <c r="DQ7" s="1083"/>
      <c r="DR7" s="1084"/>
      <c r="DS7" s="1084"/>
      <c r="DT7" s="1084"/>
      <c r="DU7" s="1085"/>
      <c r="DV7" s="1086"/>
      <c r="DW7" s="1087"/>
      <c r="DX7" s="1087"/>
      <c r="DY7" s="1087"/>
      <c r="DZ7" s="1088"/>
      <c r="EA7" s="229"/>
    </row>
    <row r="8" spans="1:131" s="230" customFormat="1" ht="26.25" customHeight="1" x14ac:dyDescent="0.15">
      <c r="A8" s="233">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x14ac:dyDescent="0.15">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15">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15">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15">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15">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15">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15">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15">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15">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15">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15">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15">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15">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375</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
      <c r="A23" s="235" t="s">
        <v>376</v>
      </c>
      <c r="B23" s="924" t="s">
        <v>377</v>
      </c>
      <c r="C23" s="925"/>
      <c r="D23" s="925"/>
      <c r="E23" s="925"/>
      <c r="F23" s="925"/>
      <c r="G23" s="925"/>
      <c r="H23" s="925"/>
      <c r="I23" s="925"/>
      <c r="J23" s="925"/>
      <c r="K23" s="925"/>
      <c r="L23" s="925"/>
      <c r="M23" s="925"/>
      <c r="N23" s="925"/>
      <c r="O23" s="925"/>
      <c r="P23" s="935"/>
      <c r="Q23" s="1054"/>
      <c r="R23" s="1048"/>
      <c r="S23" s="1048"/>
      <c r="T23" s="1048"/>
      <c r="U23" s="1048"/>
      <c r="V23" s="1048"/>
      <c r="W23" s="1048"/>
      <c r="X23" s="1048"/>
      <c r="Y23" s="1048"/>
      <c r="Z23" s="1048"/>
      <c r="AA23" s="1048"/>
      <c r="AB23" s="1048"/>
      <c r="AC23" s="1048"/>
      <c r="AD23" s="1048"/>
      <c r="AE23" s="1055"/>
      <c r="AF23" s="1056">
        <v>259</v>
      </c>
      <c r="AG23" s="1048"/>
      <c r="AH23" s="1048"/>
      <c r="AI23" s="1048"/>
      <c r="AJ23" s="1057"/>
      <c r="AK23" s="1058"/>
      <c r="AL23" s="1059"/>
      <c r="AM23" s="1059"/>
      <c r="AN23" s="1059"/>
      <c r="AO23" s="1059"/>
      <c r="AP23" s="1048"/>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15">
      <c r="A24" s="1047" t="s">
        <v>378</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
      <c r="A25" s="1046" t="s">
        <v>379</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357</v>
      </c>
      <c r="B26" s="983"/>
      <c r="C26" s="983"/>
      <c r="D26" s="983"/>
      <c r="E26" s="983"/>
      <c r="F26" s="983"/>
      <c r="G26" s="983"/>
      <c r="H26" s="983"/>
      <c r="I26" s="983"/>
      <c r="J26" s="983"/>
      <c r="K26" s="983"/>
      <c r="L26" s="983"/>
      <c r="M26" s="983"/>
      <c r="N26" s="983"/>
      <c r="O26" s="983"/>
      <c r="P26" s="984"/>
      <c r="Q26" s="988" t="s">
        <v>380</v>
      </c>
      <c r="R26" s="989"/>
      <c r="S26" s="989"/>
      <c r="T26" s="989"/>
      <c r="U26" s="990"/>
      <c r="V26" s="988" t="s">
        <v>381</v>
      </c>
      <c r="W26" s="989"/>
      <c r="X26" s="989"/>
      <c r="Y26" s="989"/>
      <c r="Z26" s="990"/>
      <c r="AA26" s="988" t="s">
        <v>382</v>
      </c>
      <c r="AB26" s="989"/>
      <c r="AC26" s="989"/>
      <c r="AD26" s="989"/>
      <c r="AE26" s="989"/>
      <c r="AF26" s="1042" t="s">
        <v>383</v>
      </c>
      <c r="AG26" s="995"/>
      <c r="AH26" s="995"/>
      <c r="AI26" s="995"/>
      <c r="AJ26" s="1043"/>
      <c r="AK26" s="989" t="s">
        <v>384</v>
      </c>
      <c r="AL26" s="989"/>
      <c r="AM26" s="989"/>
      <c r="AN26" s="989"/>
      <c r="AO26" s="990"/>
      <c r="AP26" s="988" t="s">
        <v>385</v>
      </c>
      <c r="AQ26" s="989"/>
      <c r="AR26" s="989"/>
      <c r="AS26" s="989"/>
      <c r="AT26" s="990"/>
      <c r="AU26" s="988" t="s">
        <v>386</v>
      </c>
      <c r="AV26" s="989"/>
      <c r="AW26" s="989"/>
      <c r="AX26" s="989"/>
      <c r="AY26" s="990"/>
      <c r="AZ26" s="988" t="s">
        <v>387</v>
      </c>
      <c r="BA26" s="989"/>
      <c r="BB26" s="989"/>
      <c r="BC26" s="989"/>
      <c r="BD26" s="990"/>
      <c r="BE26" s="988" t="s">
        <v>364</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7">
        <v>1</v>
      </c>
      <c r="B28" s="1034" t="s">
        <v>388</v>
      </c>
      <c r="C28" s="1035"/>
      <c r="D28" s="1035"/>
      <c r="E28" s="1035"/>
      <c r="F28" s="1035"/>
      <c r="G28" s="1035"/>
      <c r="H28" s="1035"/>
      <c r="I28" s="1035"/>
      <c r="J28" s="1035"/>
      <c r="K28" s="1035"/>
      <c r="L28" s="1035"/>
      <c r="M28" s="1035"/>
      <c r="N28" s="1035"/>
      <c r="O28" s="1035"/>
      <c r="P28" s="1036"/>
      <c r="Q28" s="1037">
        <v>608</v>
      </c>
      <c r="R28" s="1038"/>
      <c r="S28" s="1038"/>
      <c r="T28" s="1038"/>
      <c r="U28" s="1038"/>
      <c r="V28" s="1038">
        <v>575</v>
      </c>
      <c r="W28" s="1038"/>
      <c r="X28" s="1038"/>
      <c r="Y28" s="1038"/>
      <c r="Z28" s="1038"/>
      <c r="AA28" s="1038">
        <v>32</v>
      </c>
      <c r="AB28" s="1038"/>
      <c r="AC28" s="1038"/>
      <c r="AD28" s="1038"/>
      <c r="AE28" s="1039"/>
      <c r="AF28" s="1040">
        <v>32</v>
      </c>
      <c r="AG28" s="1038"/>
      <c r="AH28" s="1038"/>
      <c r="AI28" s="1038"/>
      <c r="AJ28" s="1041"/>
      <c r="AK28" s="1029">
        <v>34</v>
      </c>
      <c r="AL28" s="1030"/>
      <c r="AM28" s="1030"/>
      <c r="AN28" s="1030"/>
      <c r="AO28" s="1030"/>
      <c r="AP28" s="1030">
        <v>0</v>
      </c>
      <c r="AQ28" s="1030"/>
      <c r="AR28" s="1030"/>
      <c r="AS28" s="1030"/>
      <c r="AT28" s="1030"/>
      <c r="AU28" s="1030">
        <v>0</v>
      </c>
      <c r="AV28" s="1030"/>
      <c r="AW28" s="1030"/>
      <c r="AX28" s="1030"/>
      <c r="AY28" s="1030"/>
      <c r="AZ28" s="1031" t="s">
        <v>560</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7">
        <v>2</v>
      </c>
      <c r="B29" s="1017" t="s">
        <v>389</v>
      </c>
      <c r="C29" s="1018"/>
      <c r="D29" s="1018"/>
      <c r="E29" s="1018"/>
      <c r="F29" s="1018"/>
      <c r="G29" s="1018"/>
      <c r="H29" s="1018"/>
      <c r="I29" s="1018"/>
      <c r="J29" s="1018"/>
      <c r="K29" s="1018"/>
      <c r="L29" s="1018"/>
      <c r="M29" s="1018"/>
      <c r="N29" s="1018"/>
      <c r="O29" s="1018"/>
      <c r="P29" s="1019"/>
      <c r="Q29" s="1025">
        <v>874</v>
      </c>
      <c r="R29" s="1026"/>
      <c r="S29" s="1026"/>
      <c r="T29" s="1026"/>
      <c r="U29" s="1026"/>
      <c r="V29" s="1026">
        <v>860</v>
      </c>
      <c r="W29" s="1026"/>
      <c r="X29" s="1026"/>
      <c r="Y29" s="1026"/>
      <c r="Z29" s="1026"/>
      <c r="AA29" s="1026">
        <v>14</v>
      </c>
      <c r="AB29" s="1026"/>
      <c r="AC29" s="1026"/>
      <c r="AD29" s="1026"/>
      <c r="AE29" s="1027"/>
      <c r="AF29" s="1022">
        <v>14</v>
      </c>
      <c r="AG29" s="1023"/>
      <c r="AH29" s="1023"/>
      <c r="AI29" s="1023"/>
      <c r="AJ29" s="1024"/>
      <c r="AK29" s="967">
        <v>130</v>
      </c>
      <c r="AL29" s="958"/>
      <c r="AM29" s="958"/>
      <c r="AN29" s="958"/>
      <c r="AO29" s="958"/>
      <c r="AP29" s="958">
        <v>0</v>
      </c>
      <c r="AQ29" s="958"/>
      <c r="AR29" s="958"/>
      <c r="AS29" s="958"/>
      <c r="AT29" s="958"/>
      <c r="AU29" s="958">
        <v>0</v>
      </c>
      <c r="AV29" s="958"/>
      <c r="AW29" s="958"/>
      <c r="AX29" s="958"/>
      <c r="AY29" s="958"/>
      <c r="AZ29" s="1028" t="s">
        <v>560</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7">
        <v>3</v>
      </c>
      <c r="B30" s="1017" t="s">
        <v>390</v>
      </c>
      <c r="C30" s="1018"/>
      <c r="D30" s="1018"/>
      <c r="E30" s="1018"/>
      <c r="F30" s="1018"/>
      <c r="G30" s="1018"/>
      <c r="H30" s="1018"/>
      <c r="I30" s="1018"/>
      <c r="J30" s="1018"/>
      <c r="K30" s="1018"/>
      <c r="L30" s="1018"/>
      <c r="M30" s="1018"/>
      <c r="N30" s="1018"/>
      <c r="O30" s="1018"/>
      <c r="P30" s="1019"/>
      <c r="Q30" s="1025">
        <v>81</v>
      </c>
      <c r="R30" s="1026"/>
      <c r="S30" s="1026"/>
      <c r="T30" s="1026"/>
      <c r="U30" s="1026"/>
      <c r="V30" s="1026">
        <v>80</v>
      </c>
      <c r="W30" s="1026"/>
      <c r="X30" s="1026"/>
      <c r="Y30" s="1026"/>
      <c r="Z30" s="1026"/>
      <c r="AA30" s="1026">
        <v>1</v>
      </c>
      <c r="AB30" s="1026"/>
      <c r="AC30" s="1026"/>
      <c r="AD30" s="1026"/>
      <c r="AE30" s="1027"/>
      <c r="AF30" s="1022">
        <v>1</v>
      </c>
      <c r="AG30" s="1023"/>
      <c r="AH30" s="1023"/>
      <c r="AI30" s="1023"/>
      <c r="AJ30" s="1024"/>
      <c r="AK30" s="967">
        <v>20</v>
      </c>
      <c r="AL30" s="958"/>
      <c r="AM30" s="958"/>
      <c r="AN30" s="958"/>
      <c r="AO30" s="958"/>
      <c r="AP30" s="958">
        <v>0</v>
      </c>
      <c r="AQ30" s="958"/>
      <c r="AR30" s="958"/>
      <c r="AS30" s="958"/>
      <c r="AT30" s="958"/>
      <c r="AU30" s="958">
        <v>0</v>
      </c>
      <c r="AV30" s="958"/>
      <c r="AW30" s="958"/>
      <c r="AX30" s="958"/>
      <c r="AY30" s="958"/>
      <c r="AZ30" s="1028" t="s">
        <v>560</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7">
        <v>4</v>
      </c>
      <c r="B31" s="1017" t="s">
        <v>391</v>
      </c>
      <c r="C31" s="1018"/>
      <c r="D31" s="1018"/>
      <c r="E31" s="1018"/>
      <c r="F31" s="1018"/>
      <c r="G31" s="1018"/>
      <c r="H31" s="1018"/>
      <c r="I31" s="1018"/>
      <c r="J31" s="1018"/>
      <c r="K31" s="1018"/>
      <c r="L31" s="1018"/>
      <c r="M31" s="1018"/>
      <c r="N31" s="1018"/>
      <c r="O31" s="1018"/>
      <c r="P31" s="1019"/>
      <c r="Q31" s="1025">
        <v>200</v>
      </c>
      <c r="R31" s="1026"/>
      <c r="S31" s="1026"/>
      <c r="T31" s="1026"/>
      <c r="U31" s="1026"/>
      <c r="V31" s="1026">
        <v>197</v>
      </c>
      <c r="W31" s="1026"/>
      <c r="X31" s="1026"/>
      <c r="Y31" s="1026"/>
      <c r="Z31" s="1026"/>
      <c r="AA31" s="1026">
        <v>3</v>
      </c>
      <c r="AB31" s="1026"/>
      <c r="AC31" s="1026"/>
      <c r="AD31" s="1026"/>
      <c r="AE31" s="1027"/>
      <c r="AF31" s="1022">
        <v>163</v>
      </c>
      <c r="AG31" s="1023"/>
      <c r="AH31" s="1023"/>
      <c r="AI31" s="1023"/>
      <c r="AJ31" s="1024"/>
      <c r="AK31" s="967">
        <v>36</v>
      </c>
      <c r="AL31" s="958"/>
      <c r="AM31" s="958"/>
      <c r="AN31" s="958"/>
      <c r="AO31" s="958"/>
      <c r="AP31" s="958">
        <v>575</v>
      </c>
      <c r="AQ31" s="958"/>
      <c r="AR31" s="958"/>
      <c r="AS31" s="958"/>
      <c r="AT31" s="958"/>
      <c r="AU31" s="958">
        <v>275</v>
      </c>
      <c r="AV31" s="958"/>
      <c r="AW31" s="958"/>
      <c r="AX31" s="958"/>
      <c r="AY31" s="958"/>
      <c r="AZ31" s="1028" t="s">
        <v>560</v>
      </c>
      <c r="BA31" s="1028"/>
      <c r="BB31" s="1028"/>
      <c r="BC31" s="1028"/>
      <c r="BD31" s="1028"/>
      <c r="BE31" s="959" t="s">
        <v>392</v>
      </c>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7">
        <v>5</v>
      </c>
      <c r="B32" s="1017" t="s">
        <v>393</v>
      </c>
      <c r="C32" s="1018"/>
      <c r="D32" s="1018"/>
      <c r="E32" s="1018"/>
      <c r="F32" s="1018"/>
      <c r="G32" s="1018"/>
      <c r="H32" s="1018"/>
      <c r="I32" s="1018"/>
      <c r="J32" s="1018"/>
      <c r="K32" s="1018"/>
      <c r="L32" s="1018"/>
      <c r="M32" s="1018"/>
      <c r="N32" s="1018"/>
      <c r="O32" s="1018"/>
      <c r="P32" s="1019"/>
      <c r="Q32" s="1025">
        <v>522</v>
      </c>
      <c r="R32" s="1026"/>
      <c r="S32" s="1026"/>
      <c r="T32" s="1026"/>
      <c r="U32" s="1026"/>
      <c r="V32" s="1026">
        <v>347</v>
      </c>
      <c r="W32" s="1026"/>
      <c r="X32" s="1026"/>
      <c r="Y32" s="1026"/>
      <c r="Z32" s="1026"/>
      <c r="AA32" s="1026">
        <v>175</v>
      </c>
      <c r="AB32" s="1026"/>
      <c r="AC32" s="1026"/>
      <c r="AD32" s="1026"/>
      <c r="AE32" s="1027"/>
      <c r="AF32" s="1022">
        <v>39</v>
      </c>
      <c r="AG32" s="1023"/>
      <c r="AH32" s="1023"/>
      <c r="AI32" s="1023"/>
      <c r="AJ32" s="1024"/>
      <c r="AK32" s="967">
        <v>168</v>
      </c>
      <c r="AL32" s="958"/>
      <c r="AM32" s="958"/>
      <c r="AN32" s="958"/>
      <c r="AO32" s="958"/>
      <c r="AP32" s="958">
        <v>1058</v>
      </c>
      <c r="AQ32" s="958"/>
      <c r="AR32" s="958"/>
      <c r="AS32" s="958"/>
      <c r="AT32" s="958"/>
      <c r="AU32" s="958">
        <v>1000</v>
      </c>
      <c r="AV32" s="958"/>
      <c r="AW32" s="958"/>
      <c r="AX32" s="958"/>
      <c r="AY32" s="958"/>
      <c r="AZ32" s="1028" t="s">
        <v>560</v>
      </c>
      <c r="BA32" s="1028"/>
      <c r="BB32" s="1028"/>
      <c r="BC32" s="1028"/>
      <c r="BD32" s="1028"/>
      <c r="BE32" s="959" t="s">
        <v>392</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7">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7">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394</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5" t="s">
        <v>376</v>
      </c>
      <c r="B63" s="924" t="s">
        <v>395</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249</v>
      </c>
      <c r="AG63" s="946"/>
      <c r="AH63" s="946"/>
      <c r="AI63" s="946"/>
      <c r="AJ63" s="1009"/>
      <c r="AK63" s="1010"/>
      <c r="AL63" s="950"/>
      <c r="AM63" s="950"/>
      <c r="AN63" s="950"/>
      <c r="AO63" s="950"/>
      <c r="AP63" s="946"/>
      <c r="AQ63" s="946"/>
      <c r="AR63" s="946"/>
      <c r="AS63" s="946"/>
      <c r="AT63" s="946"/>
      <c r="AU63" s="946"/>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396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397</v>
      </c>
      <c r="B66" s="983"/>
      <c r="C66" s="983"/>
      <c r="D66" s="983"/>
      <c r="E66" s="983"/>
      <c r="F66" s="983"/>
      <c r="G66" s="983"/>
      <c r="H66" s="983"/>
      <c r="I66" s="983"/>
      <c r="J66" s="983"/>
      <c r="K66" s="983"/>
      <c r="L66" s="983"/>
      <c r="M66" s="983"/>
      <c r="N66" s="983"/>
      <c r="O66" s="983"/>
      <c r="P66" s="984"/>
      <c r="Q66" s="988" t="s">
        <v>380</v>
      </c>
      <c r="R66" s="989"/>
      <c r="S66" s="989"/>
      <c r="T66" s="989"/>
      <c r="U66" s="990"/>
      <c r="V66" s="988" t="s">
        <v>381</v>
      </c>
      <c r="W66" s="989"/>
      <c r="X66" s="989"/>
      <c r="Y66" s="989"/>
      <c r="Z66" s="990"/>
      <c r="AA66" s="988" t="s">
        <v>382</v>
      </c>
      <c r="AB66" s="989"/>
      <c r="AC66" s="989"/>
      <c r="AD66" s="989"/>
      <c r="AE66" s="990"/>
      <c r="AF66" s="994" t="s">
        <v>383</v>
      </c>
      <c r="AG66" s="995"/>
      <c r="AH66" s="995"/>
      <c r="AI66" s="995"/>
      <c r="AJ66" s="996"/>
      <c r="AK66" s="988" t="s">
        <v>384</v>
      </c>
      <c r="AL66" s="983"/>
      <c r="AM66" s="983"/>
      <c r="AN66" s="983"/>
      <c r="AO66" s="984"/>
      <c r="AP66" s="988" t="s">
        <v>385</v>
      </c>
      <c r="AQ66" s="989"/>
      <c r="AR66" s="989"/>
      <c r="AS66" s="989"/>
      <c r="AT66" s="990"/>
      <c r="AU66" s="988" t="s">
        <v>398</v>
      </c>
      <c r="AV66" s="989"/>
      <c r="AW66" s="989"/>
      <c r="AX66" s="989"/>
      <c r="AY66" s="990"/>
      <c r="AZ66" s="988" t="s">
        <v>364</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1">
        <v>1</v>
      </c>
      <c r="B68" s="972" t="s">
        <v>546</v>
      </c>
      <c r="C68" s="973"/>
      <c r="D68" s="973"/>
      <c r="E68" s="973"/>
      <c r="F68" s="973"/>
      <c r="G68" s="973"/>
      <c r="H68" s="973"/>
      <c r="I68" s="973"/>
      <c r="J68" s="973"/>
      <c r="K68" s="973"/>
      <c r="L68" s="973"/>
      <c r="M68" s="973"/>
      <c r="N68" s="973"/>
      <c r="O68" s="973"/>
      <c r="P68" s="974"/>
      <c r="Q68" s="975"/>
      <c r="R68" s="969"/>
      <c r="S68" s="969"/>
      <c r="T68" s="969"/>
      <c r="U68" s="969"/>
      <c r="V68" s="969"/>
      <c r="W68" s="969"/>
      <c r="X68" s="969"/>
      <c r="Y68" s="969"/>
      <c r="Z68" s="969"/>
      <c r="AA68" s="969"/>
      <c r="AB68" s="969"/>
      <c r="AC68" s="969"/>
      <c r="AD68" s="969"/>
      <c r="AE68" s="969"/>
      <c r="AF68" s="969">
        <v>124</v>
      </c>
      <c r="AG68" s="969"/>
      <c r="AH68" s="969"/>
      <c r="AI68" s="969"/>
      <c r="AJ68" s="969"/>
      <c r="AK68" s="969"/>
      <c r="AL68" s="969"/>
      <c r="AM68" s="969"/>
      <c r="AN68" s="969"/>
      <c r="AO68" s="969"/>
      <c r="AP68" s="969">
        <v>339</v>
      </c>
      <c r="AQ68" s="969"/>
      <c r="AR68" s="969"/>
      <c r="AS68" s="969"/>
      <c r="AT68" s="969"/>
      <c r="AU68" s="969">
        <v>9</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3">
        <v>2</v>
      </c>
      <c r="B69" s="961" t="s">
        <v>547</v>
      </c>
      <c r="C69" s="962"/>
      <c r="D69" s="962"/>
      <c r="E69" s="962"/>
      <c r="F69" s="962"/>
      <c r="G69" s="962"/>
      <c r="H69" s="962"/>
      <c r="I69" s="962"/>
      <c r="J69" s="962"/>
      <c r="K69" s="962"/>
      <c r="L69" s="962"/>
      <c r="M69" s="962"/>
      <c r="N69" s="962"/>
      <c r="O69" s="962"/>
      <c r="P69" s="963"/>
      <c r="Q69" s="964"/>
      <c r="R69" s="958"/>
      <c r="S69" s="958"/>
      <c r="T69" s="958"/>
      <c r="U69" s="958"/>
      <c r="V69" s="958"/>
      <c r="W69" s="958"/>
      <c r="X69" s="958"/>
      <c r="Y69" s="958"/>
      <c r="Z69" s="958"/>
      <c r="AA69" s="958"/>
      <c r="AB69" s="958"/>
      <c r="AC69" s="958"/>
      <c r="AD69" s="958"/>
      <c r="AE69" s="958"/>
      <c r="AF69" s="958">
        <v>9</v>
      </c>
      <c r="AG69" s="958"/>
      <c r="AH69" s="958"/>
      <c r="AI69" s="958"/>
      <c r="AJ69" s="958"/>
      <c r="AK69" s="958"/>
      <c r="AL69" s="958"/>
      <c r="AM69" s="958"/>
      <c r="AN69" s="958"/>
      <c r="AO69" s="958"/>
      <c r="AP69" s="958"/>
      <c r="AQ69" s="958"/>
      <c r="AR69" s="958"/>
      <c r="AS69" s="958"/>
      <c r="AT69" s="958"/>
      <c r="AU69" s="958"/>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3">
        <v>3</v>
      </c>
      <c r="B70" s="961" t="s">
        <v>548</v>
      </c>
      <c r="C70" s="962"/>
      <c r="D70" s="962"/>
      <c r="E70" s="962"/>
      <c r="F70" s="962"/>
      <c r="G70" s="962"/>
      <c r="H70" s="962"/>
      <c r="I70" s="962"/>
      <c r="J70" s="962"/>
      <c r="K70" s="962"/>
      <c r="L70" s="962"/>
      <c r="M70" s="962"/>
      <c r="N70" s="962"/>
      <c r="O70" s="962"/>
      <c r="P70" s="963"/>
      <c r="Q70" s="964"/>
      <c r="R70" s="958"/>
      <c r="S70" s="958"/>
      <c r="T70" s="958"/>
      <c r="U70" s="958"/>
      <c r="V70" s="958"/>
      <c r="W70" s="958"/>
      <c r="X70" s="958"/>
      <c r="Y70" s="958"/>
      <c r="Z70" s="958"/>
      <c r="AA70" s="958"/>
      <c r="AB70" s="958"/>
      <c r="AC70" s="958"/>
      <c r="AD70" s="958"/>
      <c r="AE70" s="958"/>
      <c r="AF70" s="958">
        <v>68</v>
      </c>
      <c r="AG70" s="958"/>
      <c r="AH70" s="958"/>
      <c r="AI70" s="958"/>
      <c r="AJ70" s="958"/>
      <c r="AK70" s="958"/>
      <c r="AL70" s="958"/>
      <c r="AM70" s="958"/>
      <c r="AN70" s="958"/>
      <c r="AO70" s="958"/>
      <c r="AP70" s="958">
        <v>57</v>
      </c>
      <c r="AQ70" s="958"/>
      <c r="AR70" s="958"/>
      <c r="AS70" s="958"/>
      <c r="AT70" s="958"/>
      <c r="AU70" s="958">
        <v>4</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3">
        <v>4</v>
      </c>
      <c r="B71" s="961" t="s">
        <v>549</v>
      </c>
      <c r="C71" s="962"/>
      <c r="D71" s="962"/>
      <c r="E71" s="962"/>
      <c r="F71" s="962"/>
      <c r="G71" s="962"/>
      <c r="H71" s="962"/>
      <c r="I71" s="962"/>
      <c r="J71" s="962"/>
      <c r="K71" s="962"/>
      <c r="L71" s="962"/>
      <c r="M71" s="962"/>
      <c r="N71" s="962"/>
      <c r="O71" s="962"/>
      <c r="P71" s="963"/>
      <c r="Q71" s="964"/>
      <c r="R71" s="958"/>
      <c r="S71" s="958"/>
      <c r="T71" s="958"/>
      <c r="U71" s="958"/>
      <c r="V71" s="958"/>
      <c r="W71" s="958"/>
      <c r="X71" s="958"/>
      <c r="Y71" s="958"/>
      <c r="Z71" s="958"/>
      <c r="AA71" s="958"/>
      <c r="AB71" s="958"/>
      <c r="AC71" s="958"/>
      <c r="AD71" s="958"/>
      <c r="AE71" s="958"/>
      <c r="AF71" s="958">
        <v>7</v>
      </c>
      <c r="AG71" s="958"/>
      <c r="AH71" s="958"/>
      <c r="AI71" s="958"/>
      <c r="AJ71" s="958"/>
      <c r="AK71" s="958"/>
      <c r="AL71" s="958"/>
      <c r="AM71" s="958"/>
      <c r="AN71" s="958"/>
      <c r="AO71" s="958"/>
      <c r="AP71" s="958">
        <v>1889</v>
      </c>
      <c r="AQ71" s="958"/>
      <c r="AR71" s="958"/>
      <c r="AS71" s="958"/>
      <c r="AT71" s="958"/>
      <c r="AU71" s="958">
        <v>77</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3">
        <v>5</v>
      </c>
      <c r="B72" s="961" t="s">
        <v>545</v>
      </c>
      <c r="C72" s="962"/>
      <c r="D72" s="962"/>
      <c r="E72" s="962"/>
      <c r="F72" s="962"/>
      <c r="G72" s="962"/>
      <c r="H72" s="962"/>
      <c r="I72" s="962"/>
      <c r="J72" s="962"/>
      <c r="K72" s="962"/>
      <c r="L72" s="962"/>
      <c r="M72" s="962"/>
      <c r="N72" s="962"/>
      <c r="O72" s="962"/>
      <c r="P72" s="963"/>
      <c r="Q72" s="964"/>
      <c r="R72" s="958"/>
      <c r="S72" s="958"/>
      <c r="T72" s="958"/>
      <c r="U72" s="958"/>
      <c r="V72" s="958"/>
      <c r="W72" s="958"/>
      <c r="X72" s="958"/>
      <c r="Y72" s="958"/>
      <c r="Z72" s="958"/>
      <c r="AA72" s="958"/>
      <c r="AB72" s="958"/>
      <c r="AC72" s="958"/>
      <c r="AD72" s="958"/>
      <c r="AE72" s="958"/>
      <c r="AF72" s="958">
        <v>9</v>
      </c>
      <c r="AG72" s="958"/>
      <c r="AH72" s="958"/>
      <c r="AI72" s="958"/>
      <c r="AJ72" s="958"/>
      <c r="AK72" s="958"/>
      <c r="AL72" s="958"/>
      <c r="AM72" s="958"/>
      <c r="AN72" s="958"/>
      <c r="AO72" s="958"/>
      <c r="AP72" s="958"/>
      <c r="AQ72" s="958"/>
      <c r="AR72" s="958"/>
      <c r="AS72" s="958"/>
      <c r="AT72" s="958"/>
      <c r="AU72" s="958"/>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3">
        <v>6</v>
      </c>
      <c r="B73" s="961" t="s">
        <v>550</v>
      </c>
      <c r="C73" s="962"/>
      <c r="D73" s="962"/>
      <c r="E73" s="962"/>
      <c r="F73" s="962"/>
      <c r="G73" s="962"/>
      <c r="H73" s="962"/>
      <c r="I73" s="962"/>
      <c r="J73" s="962"/>
      <c r="K73" s="962"/>
      <c r="L73" s="962"/>
      <c r="M73" s="962"/>
      <c r="N73" s="962"/>
      <c r="O73" s="962"/>
      <c r="P73" s="963"/>
      <c r="Q73" s="964"/>
      <c r="R73" s="958"/>
      <c r="S73" s="958"/>
      <c r="T73" s="958"/>
      <c r="U73" s="958"/>
      <c r="V73" s="958"/>
      <c r="W73" s="958"/>
      <c r="X73" s="958"/>
      <c r="Y73" s="958"/>
      <c r="Z73" s="958"/>
      <c r="AA73" s="958"/>
      <c r="AB73" s="958"/>
      <c r="AC73" s="958"/>
      <c r="AD73" s="958"/>
      <c r="AE73" s="958"/>
      <c r="AF73" s="958">
        <v>195</v>
      </c>
      <c r="AG73" s="958"/>
      <c r="AH73" s="958"/>
      <c r="AI73" s="958"/>
      <c r="AJ73" s="958"/>
      <c r="AK73" s="958"/>
      <c r="AL73" s="958"/>
      <c r="AM73" s="958"/>
      <c r="AN73" s="958"/>
      <c r="AO73" s="958"/>
      <c r="AP73" s="958"/>
      <c r="AQ73" s="958"/>
      <c r="AR73" s="958"/>
      <c r="AS73" s="958"/>
      <c r="AT73" s="958"/>
      <c r="AU73" s="958"/>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3">
        <v>7</v>
      </c>
      <c r="B74" s="961" t="s">
        <v>551</v>
      </c>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v>13694</v>
      </c>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3">
        <v>8</v>
      </c>
      <c r="B75" s="961" t="s">
        <v>552</v>
      </c>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v>55</v>
      </c>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3">
        <v>9</v>
      </c>
      <c r="B76" s="961" t="s">
        <v>553</v>
      </c>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v>2440</v>
      </c>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3">
        <v>10</v>
      </c>
      <c r="B77" s="961" t="s">
        <v>554</v>
      </c>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v>4</v>
      </c>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3">
        <v>11</v>
      </c>
      <c r="B78" s="961" t="s">
        <v>555</v>
      </c>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v>0</v>
      </c>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3">
        <v>12</v>
      </c>
      <c r="B79" s="961" t="s">
        <v>556</v>
      </c>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v>0</v>
      </c>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3">
        <v>13</v>
      </c>
      <c r="B80" s="961" t="s">
        <v>557</v>
      </c>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v>13</v>
      </c>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3">
        <v>14</v>
      </c>
      <c r="B81" s="961" t="s">
        <v>558</v>
      </c>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v>0</v>
      </c>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3">
        <v>15</v>
      </c>
      <c r="B82" s="961" t="s">
        <v>559</v>
      </c>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v>5</v>
      </c>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5" t="s">
        <v>376</v>
      </c>
      <c r="B88" s="924" t="s">
        <v>399</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c r="AG88" s="946"/>
      <c r="AH88" s="946"/>
      <c r="AI88" s="946"/>
      <c r="AJ88" s="946"/>
      <c r="AK88" s="950"/>
      <c r="AL88" s="950"/>
      <c r="AM88" s="950"/>
      <c r="AN88" s="950"/>
      <c r="AO88" s="950"/>
      <c r="AP88" s="946"/>
      <c r="AQ88" s="946"/>
      <c r="AR88" s="946"/>
      <c r="AS88" s="946"/>
      <c r="AT88" s="946"/>
      <c r="AU88" s="946"/>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924" t="s">
        <v>400</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401</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402</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405</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406</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407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408</v>
      </c>
      <c r="AB109" s="883"/>
      <c r="AC109" s="883"/>
      <c r="AD109" s="883"/>
      <c r="AE109" s="884"/>
      <c r="AF109" s="885" t="s">
        <v>409</v>
      </c>
      <c r="AG109" s="883"/>
      <c r="AH109" s="883"/>
      <c r="AI109" s="883"/>
      <c r="AJ109" s="884"/>
      <c r="AK109" s="885" t="s">
        <v>294</v>
      </c>
      <c r="AL109" s="883"/>
      <c r="AM109" s="883"/>
      <c r="AN109" s="883"/>
      <c r="AO109" s="884"/>
      <c r="AP109" s="885" t="s">
        <v>410</v>
      </c>
      <c r="AQ109" s="883"/>
      <c r="AR109" s="883"/>
      <c r="AS109" s="883"/>
      <c r="AT109" s="916"/>
      <c r="AU109" s="882" t="s">
        <v>407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408</v>
      </c>
      <c r="BR109" s="883"/>
      <c r="BS109" s="883"/>
      <c r="BT109" s="883"/>
      <c r="BU109" s="884"/>
      <c r="BV109" s="885" t="s">
        <v>409</v>
      </c>
      <c r="BW109" s="883"/>
      <c r="BX109" s="883"/>
      <c r="BY109" s="883"/>
      <c r="BZ109" s="884"/>
      <c r="CA109" s="885" t="s">
        <v>294</v>
      </c>
      <c r="CB109" s="883"/>
      <c r="CC109" s="883"/>
      <c r="CD109" s="883"/>
      <c r="CE109" s="884"/>
      <c r="CF109" s="923" t="s">
        <v>410</v>
      </c>
      <c r="CG109" s="923"/>
      <c r="CH109" s="923"/>
      <c r="CI109" s="923"/>
      <c r="CJ109" s="923"/>
      <c r="CK109" s="885" t="s">
        <v>411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408</v>
      </c>
      <c r="DH109" s="883"/>
      <c r="DI109" s="883"/>
      <c r="DJ109" s="883"/>
      <c r="DK109" s="884"/>
      <c r="DL109" s="885" t="s">
        <v>409</v>
      </c>
      <c r="DM109" s="883"/>
      <c r="DN109" s="883"/>
      <c r="DO109" s="883"/>
      <c r="DP109" s="884"/>
      <c r="DQ109" s="885" t="s">
        <v>294</v>
      </c>
      <c r="DR109" s="883"/>
      <c r="DS109" s="883"/>
      <c r="DT109" s="883"/>
      <c r="DU109" s="884"/>
      <c r="DV109" s="885" t="s">
        <v>410</v>
      </c>
      <c r="DW109" s="883"/>
      <c r="DX109" s="883"/>
      <c r="DY109" s="883"/>
      <c r="DZ109" s="916"/>
    </row>
    <row r="110" spans="1:131" s="224" customFormat="1" ht="26.25" customHeight="1" x14ac:dyDescent="0.15">
      <c r="A110" s="794" t="s">
        <v>412</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404249</v>
      </c>
      <c r="AB110" s="876"/>
      <c r="AC110" s="876"/>
      <c r="AD110" s="876"/>
      <c r="AE110" s="877"/>
      <c r="AF110" s="878">
        <v>430470</v>
      </c>
      <c r="AG110" s="876"/>
      <c r="AH110" s="876"/>
      <c r="AI110" s="876"/>
      <c r="AJ110" s="877"/>
      <c r="AK110" s="878">
        <v>470329</v>
      </c>
      <c r="AL110" s="876"/>
      <c r="AM110" s="876"/>
      <c r="AN110" s="876"/>
      <c r="AO110" s="877"/>
      <c r="AP110" s="879">
        <v>15.2</v>
      </c>
      <c r="AQ110" s="880"/>
      <c r="AR110" s="880"/>
      <c r="AS110" s="880"/>
      <c r="AT110" s="881"/>
      <c r="AU110" s="917" t="s">
        <v>69</v>
      </c>
      <c r="AV110" s="918"/>
      <c r="AW110" s="918"/>
      <c r="AX110" s="918"/>
      <c r="AY110" s="918"/>
      <c r="AZ110" s="847" t="s">
        <v>413</v>
      </c>
      <c r="BA110" s="795"/>
      <c r="BB110" s="795"/>
      <c r="BC110" s="795"/>
      <c r="BD110" s="795"/>
      <c r="BE110" s="795"/>
      <c r="BF110" s="795"/>
      <c r="BG110" s="795"/>
      <c r="BH110" s="795"/>
      <c r="BI110" s="795"/>
      <c r="BJ110" s="795"/>
      <c r="BK110" s="795"/>
      <c r="BL110" s="795"/>
      <c r="BM110" s="795"/>
      <c r="BN110" s="795"/>
      <c r="BO110" s="795"/>
      <c r="BP110" s="796"/>
      <c r="BQ110" s="848">
        <v>3059690</v>
      </c>
      <c r="BR110" s="829"/>
      <c r="BS110" s="829"/>
      <c r="BT110" s="829"/>
      <c r="BU110" s="829"/>
      <c r="BV110" s="829">
        <v>2898710</v>
      </c>
      <c r="BW110" s="829"/>
      <c r="BX110" s="829"/>
      <c r="BY110" s="829"/>
      <c r="BZ110" s="829"/>
      <c r="CA110" s="829">
        <v>2661938</v>
      </c>
      <c r="CB110" s="829"/>
      <c r="CC110" s="829"/>
      <c r="CD110" s="829"/>
      <c r="CE110" s="829"/>
      <c r="CF110" s="853">
        <v>86</v>
      </c>
      <c r="CG110" s="854"/>
      <c r="CH110" s="854"/>
      <c r="CI110" s="854"/>
      <c r="CJ110" s="854"/>
      <c r="CK110" s="913" t="s">
        <v>414</v>
      </c>
      <c r="CL110" s="806"/>
      <c r="CM110" s="847" t="s">
        <v>415</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15">
      <c r="A111" s="761" t="s">
        <v>416</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417</v>
      </c>
      <c r="BA111" s="739"/>
      <c r="BB111" s="739"/>
      <c r="BC111" s="739"/>
      <c r="BD111" s="739"/>
      <c r="BE111" s="739"/>
      <c r="BF111" s="739"/>
      <c r="BG111" s="739"/>
      <c r="BH111" s="739"/>
      <c r="BI111" s="739"/>
      <c r="BJ111" s="739"/>
      <c r="BK111" s="739"/>
      <c r="BL111" s="739"/>
      <c r="BM111" s="739"/>
      <c r="BN111" s="739"/>
      <c r="BO111" s="739"/>
      <c r="BP111" s="740"/>
      <c r="BQ111" s="803" t="s">
        <v>122</v>
      </c>
      <c r="BR111" s="804"/>
      <c r="BS111" s="804"/>
      <c r="BT111" s="804"/>
      <c r="BU111" s="804"/>
      <c r="BV111" s="804" t="s">
        <v>122</v>
      </c>
      <c r="BW111" s="804"/>
      <c r="BX111" s="804"/>
      <c r="BY111" s="804"/>
      <c r="BZ111" s="804"/>
      <c r="CA111" s="804" t="s">
        <v>122</v>
      </c>
      <c r="CB111" s="804"/>
      <c r="CC111" s="804"/>
      <c r="CD111" s="804"/>
      <c r="CE111" s="804"/>
      <c r="CF111" s="862" t="s">
        <v>122</v>
      </c>
      <c r="CG111" s="863"/>
      <c r="CH111" s="863"/>
      <c r="CI111" s="863"/>
      <c r="CJ111" s="863"/>
      <c r="CK111" s="914"/>
      <c r="CL111" s="808"/>
      <c r="CM111" s="802" t="s">
        <v>418</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15">
      <c r="A112" s="899" t="s">
        <v>419</v>
      </c>
      <c r="B112" s="900"/>
      <c r="C112" s="739" t="s">
        <v>420</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421</v>
      </c>
      <c r="BA112" s="739"/>
      <c r="BB112" s="739"/>
      <c r="BC112" s="739"/>
      <c r="BD112" s="739"/>
      <c r="BE112" s="739"/>
      <c r="BF112" s="739"/>
      <c r="BG112" s="739"/>
      <c r="BH112" s="739"/>
      <c r="BI112" s="739"/>
      <c r="BJ112" s="739"/>
      <c r="BK112" s="739"/>
      <c r="BL112" s="739"/>
      <c r="BM112" s="739"/>
      <c r="BN112" s="739"/>
      <c r="BO112" s="739"/>
      <c r="BP112" s="740"/>
      <c r="BQ112" s="803">
        <v>1641241</v>
      </c>
      <c r="BR112" s="804"/>
      <c r="BS112" s="804"/>
      <c r="BT112" s="804"/>
      <c r="BU112" s="804"/>
      <c r="BV112" s="804">
        <v>1460994</v>
      </c>
      <c r="BW112" s="804"/>
      <c r="BX112" s="804"/>
      <c r="BY112" s="804"/>
      <c r="BZ112" s="804"/>
      <c r="CA112" s="804">
        <v>1275524</v>
      </c>
      <c r="CB112" s="804"/>
      <c r="CC112" s="804"/>
      <c r="CD112" s="804"/>
      <c r="CE112" s="804"/>
      <c r="CF112" s="862">
        <v>41.2</v>
      </c>
      <c r="CG112" s="863"/>
      <c r="CH112" s="863"/>
      <c r="CI112" s="863"/>
      <c r="CJ112" s="863"/>
      <c r="CK112" s="914"/>
      <c r="CL112" s="808"/>
      <c r="CM112" s="802" t="s">
        <v>422</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15">
      <c r="A113" s="901"/>
      <c r="B113" s="902"/>
      <c r="C113" s="739" t="s">
        <v>423</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240446</v>
      </c>
      <c r="AB113" s="906"/>
      <c r="AC113" s="906"/>
      <c r="AD113" s="906"/>
      <c r="AE113" s="907"/>
      <c r="AF113" s="908">
        <v>222256</v>
      </c>
      <c r="AG113" s="906"/>
      <c r="AH113" s="906"/>
      <c r="AI113" s="906"/>
      <c r="AJ113" s="907"/>
      <c r="AK113" s="908">
        <v>244273</v>
      </c>
      <c r="AL113" s="906"/>
      <c r="AM113" s="906"/>
      <c r="AN113" s="906"/>
      <c r="AO113" s="907"/>
      <c r="AP113" s="909">
        <v>7.9</v>
      </c>
      <c r="AQ113" s="910"/>
      <c r="AR113" s="910"/>
      <c r="AS113" s="910"/>
      <c r="AT113" s="911"/>
      <c r="AU113" s="919"/>
      <c r="AV113" s="920"/>
      <c r="AW113" s="920"/>
      <c r="AX113" s="920"/>
      <c r="AY113" s="920"/>
      <c r="AZ113" s="802" t="s">
        <v>424</v>
      </c>
      <c r="BA113" s="739"/>
      <c r="BB113" s="739"/>
      <c r="BC113" s="739"/>
      <c r="BD113" s="739"/>
      <c r="BE113" s="739"/>
      <c r="BF113" s="739"/>
      <c r="BG113" s="739"/>
      <c r="BH113" s="739"/>
      <c r="BI113" s="739"/>
      <c r="BJ113" s="739"/>
      <c r="BK113" s="739"/>
      <c r="BL113" s="739"/>
      <c r="BM113" s="739"/>
      <c r="BN113" s="739"/>
      <c r="BO113" s="739"/>
      <c r="BP113" s="740"/>
      <c r="BQ113" s="803">
        <v>101268</v>
      </c>
      <c r="BR113" s="804"/>
      <c r="BS113" s="804"/>
      <c r="BT113" s="804"/>
      <c r="BU113" s="804"/>
      <c r="BV113" s="804">
        <v>91539</v>
      </c>
      <c r="BW113" s="804"/>
      <c r="BX113" s="804"/>
      <c r="BY113" s="804"/>
      <c r="BZ113" s="804"/>
      <c r="CA113" s="804">
        <v>90472</v>
      </c>
      <c r="CB113" s="804"/>
      <c r="CC113" s="804"/>
      <c r="CD113" s="804"/>
      <c r="CE113" s="804"/>
      <c r="CF113" s="862">
        <v>2.9</v>
      </c>
      <c r="CG113" s="863"/>
      <c r="CH113" s="863"/>
      <c r="CI113" s="863"/>
      <c r="CJ113" s="863"/>
      <c r="CK113" s="914"/>
      <c r="CL113" s="808"/>
      <c r="CM113" s="802" t="s">
        <v>425</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426</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13388</v>
      </c>
      <c r="AB114" s="767"/>
      <c r="AC114" s="767"/>
      <c r="AD114" s="767"/>
      <c r="AE114" s="768"/>
      <c r="AF114" s="769">
        <v>13489</v>
      </c>
      <c r="AG114" s="767"/>
      <c r="AH114" s="767"/>
      <c r="AI114" s="767"/>
      <c r="AJ114" s="768"/>
      <c r="AK114" s="769">
        <v>13045</v>
      </c>
      <c r="AL114" s="767"/>
      <c r="AM114" s="767"/>
      <c r="AN114" s="767"/>
      <c r="AO114" s="768"/>
      <c r="AP114" s="811">
        <v>0.4</v>
      </c>
      <c r="AQ114" s="812"/>
      <c r="AR114" s="812"/>
      <c r="AS114" s="812"/>
      <c r="AT114" s="813"/>
      <c r="AU114" s="919"/>
      <c r="AV114" s="920"/>
      <c r="AW114" s="920"/>
      <c r="AX114" s="920"/>
      <c r="AY114" s="920"/>
      <c r="AZ114" s="802" t="s">
        <v>427</v>
      </c>
      <c r="BA114" s="739"/>
      <c r="BB114" s="739"/>
      <c r="BC114" s="739"/>
      <c r="BD114" s="739"/>
      <c r="BE114" s="739"/>
      <c r="BF114" s="739"/>
      <c r="BG114" s="739"/>
      <c r="BH114" s="739"/>
      <c r="BI114" s="739"/>
      <c r="BJ114" s="739"/>
      <c r="BK114" s="739"/>
      <c r="BL114" s="739"/>
      <c r="BM114" s="739"/>
      <c r="BN114" s="739"/>
      <c r="BO114" s="739"/>
      <c r="BP114" s="740"/>
      <c r="BQ114" s="803">
        <v>988077</v>
      </c>
      <c r="BR114" s="804"/>
      <c r="BS114" s="804"/>
      <c r="BT114" s="804"/>
      <c r="BU114" s="804"/>
      <c r="BV114" s="804">
        <v>902468</v>
      </c>
      <c r="BW114" s="804"/>
      <c r="BX114" s="804"/>
      <c r="BY114" s="804"/>
      <c r="BZ114" s="804"/>
      <c r="CA114" s="804">
        <v>538090</v>
      </c>
      <c r="CB114" s="804"/>
      <c r="CC114" s="804"/>
      <c r="CD114" s="804"/>
      <c r="CE114" s="804"/>
      <c r="CF114" s="862">
        <v>17.399999999999999</v>
      </c>
      <c r="CG114" s="863"/>
      <c r="CH114" s="863"/>
      <c r="CI114" s="863"/>
      <c r="CJ114" s="863"/>
      <c r="CK114" s="914"/>
      <c r="CL114" s="808"/>
      <c r="CM114" s="802" t="s">
        <v>428</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429</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122</v>
      </c>
      <c r="AB115" s="906"/>
      <c r="AC115" s="906"/>
      <c r="AD115" s="906"/>
      <c r="AE115" s="907"/>
      <c r="AF115" s="908" t="s">
        <v>122</v>
      </c>
      <c r="AG115" s="906"/>
      <c r="AH115" s="906"/>
      <c r="AI115" s="906"/>
      <c r="AJ115" s="907"/>
      <c r="AK115" s="908" t="s">
        <v>122</v>
      </c>
      <c r="AL115" s="906"/>
      <c r="AM115" s="906"/>
      <c r="AN115" s="906"/>
      <c r="AO115" s="907"/>
      <c r="AP115" s="909" t="s">
        <v>122</v>
      </c>
      <c r="AQ115" s="910"/>
      <c r="AR115" s="910"/>
      <c r="AS115" s="910"/>
      <c r="AT115" s="911"/>
      <c r="AU115" s="919"/>
      <c r="AV115" s="920"/>
      <c r="AW115" s="920"/>
      <c r="AX115" s="920"/>
      <c r="AY115" s="920"/>
      <c r="AZ115" s="802" t="s">
        <v>430</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431</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15">
      <c r="A116" s="903"/>
      <c r="B116" s="904"/>
      <c r="C116" s="826" t="s">
        <v>432</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433</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434</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15">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435</v>
      </c>
      <c r="Z117" s="884"/>
      <c r="AA117" s="889">
        <v>658083</v>
      </c>
      <c r="AB117" s="890"/>
      <c r="AC117" s="890"/>
      <c r="AD117" s="890"/>
      <c r="AE117" s="891"/>
      <c r="AF117" s="892">
        <v>666215</v>
      </c>
      <c r="AG117" s="890"/>
      <c r="AH117" s="890"/>
      <c r="AI117" s="890"/>
      <c r="AJ117" s="891"/>
      <c r="AK117" s="892">
        <v>727647</v>
      </c>
      <c r="AL117" s="890"/>
      <c r="AM117" s="890"/>
      <c r="AN117" s="890"/>
      <c r="AO117" s="891"/>
      <c r="AP117" s="893"/>
      <c r="AQ117" s="894"/>
      <c r="AR117" s="894"/>
      <c r="AS117" s="894"/>
      <c r="AT117" s="895"/>
      <c r="AU117" s="919"/>
      <c r="AV117" s="920"/>
      <c r="AW117" s="920"/>
      <c r="AX117" s="920"/>
      <c r="AY117" s="920"/>
      <c r="AZ117" s="850" t="s">
        <v>436</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437</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411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408</v>
      </c>
      <c r="AB118" s="883"/>
      <c r="AC118" s="883"/>
      <c r="AD118" s="883"/>
      <c r="AE118" s="884"/>
      <c r="AF118" s="885" t="s">
        <v>409</v>
      </c>
      <c r="AG118" s="883"/>
      <c r="AH118" s="883"/>
      <c r="AI118" s="883"/>
      <c r="AJ118" s="884"/>
      <c r="AK118" s="885" t="s">
        <v>294</v>
      </c>
      <c r="AL118" s="883"/>
      <c r="AM118" s="883"/>
      <c r="AN118" s="883"/>
      <c r="AO118" s="884"/>
      <c r="AP118" s="886" t="s">
        <v>410</v>
      </c>
      <c r="AQ118" s="887"/>
      <c r="AR118" s="887"/>
      <c r="AS118" s="887"/>
      <c r="AT118" s="888"/>
      <c r="AU118" s="919"/>
      <c r="AV118" s="920"/>
      <c r="AW118" s="920"/>
      <c r="AX118" s="920"/>
      <c r="AY118" s="920"/>
      <c r="AZ118" s="825" t="s">
        <v>438</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439</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414</v>
      </c>
      <c r="B119" s="806"/>
      <c r="C119" s="847" t="s">
        <v>415</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177</v>
      </c>
      <c r="BA119" s="247"/>
      <c r="BB119" s="247"/>
      <c r="BC119" s="247"/>
      <c r="BD119" s="247"/>
      <c r="BE119" s="247"/>
      <c r="BF119" s="247"/>
      <c r="BG119" s="247"/>
      <c r="BH119" s="247"/>
      <c r="BI119" s="247"/>
      <c r="BJ119" s="247"/>
      <c r="BK119" s="247"/>
      <c r="BL119" s="247"/>
      <c r="BM119" s="247"/>
      <c r="BN119" s="247"/>
      <c r="BO119" s="864" t="s">
        <v>440</v>
      </c>
      <c r="BP119" s="865"/>
      <c r="BQ119" s="866">
        <v>5790276</v>
      </c>
      <c r="BR119" s="832"/>
      <c r="BS119" s="832"/>
      <c r="BT119" s="832"/>
      <c r="BU119" s="832"/>
      <c r="BV119" s="832">
        <v>5353711</v>
      </c>
      <c r="BW119" s="832"/>
      <c r="BX119" s="832"/>
      <c r="BY119" s="832"/>
      <c r="BZ119" s="832"/>
      <c r="CA119" s="832">
        <v>4566024</v>
      </c>
      <c r="CB119" s="832"/>
      <c r="CC119" s="832"/>
      <c r="CD119" s="832"/>
      <c r="CE119" s="832"/>
      <c r="CF119" s="735"/>
      <c r="CG119" s="736"/>
      <c r="CH119" s="736"/>
      <c r="CI119" s="736"/>
      <c r="CJ119" s="821"/>
      <c r="CK119" s="915"/>
      <c r="CL119" s="810"/>
      <c r="CM119" s="825" t="s">
        <v>441</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15">
      <c r="A120" s="807"/>
      <c r="B120" s="808"/>
      <c r="C120" s="802" t="s">
        <v>418</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442</v>
      </c>
      <c r="AV120" s="868"/>
      <c r="AW120" s="868"/>
      <c r="AX120" s="868"/>
      <c r="AY120" s="869"/>
      <c r="AZ120" s="847" t="s">
        <v>443</v>
      </c>
      <c r="BA120" s="795"/>
      <c r="BB120" s="795"/>
      <c r="BC120" s="795"/>
      <c r="BD120" s="795"/>
      <c r="BE120" s="795"/>
      <c r="BF120" s="795"/>
      <c r="BG120" s="795"/>
      <c r="BH120" s="795"/>
      <c r="BI120" s="795"/>
      <c r="BJ120" s="795"/>
      <c r="BK120" s="795"/>
      <c r="BL120" s="795"/>
      <c r="BM120" s="795"/>
      <c r="BN120" s="795"/>
      <c r="BO120" s="795"/>
      <c r="BP120" s="796"/>
      <c r="BQ120" s="848">
        <v>6147268</v>
      </c>
      <c r="BR120" s="829"/>
      <c r="BS120" s="829"/>
      <c r="BT120" s="829"/>
      <c r="BU120" s="829"/>
      <c r="BV120" s="829">
        <v>6254707</v>
      </c>
      <c r="BW120" s="829"/>
      <c r="BX120" s="829"/>
      <c r="BY120" s="829"/>
      <c r="BZ120" s="829"/>
      <c r="CA120" s="829">
        <v>5951266</v>
      </c>
      <c r="CB120" s="829"/>
      <c r="CC120" s="829"/>
      <c r="CD120" s="829"/>
      <c r="CE120" s="829"/>
      <c r="CF120" s="853">
        <v>192.3</v>
      </c>
      <c r="CG120" s="854"/>
      <c r="CH120" s="854"/>
      <c r="CI120" s="854"/>
      <c r="CJ120" s="854"/>
      <c r="CK120" s="855" t="s">
        <v>444</v>
      </c>
      <c r="CL120" s="839"/>
      <c r="CM120" s="839"/>
      <c r="CN120" s="839"/>
      <c r="CO120" s="840"/>
      <c r="CP120" s="859" t="s">
        <v>393</v>
      </c>
      <c r="CQ120" s="860"/>
      <c r="CR120" s="860"/>
      <c r="CS120" s="860"/>
      <c r="CT120" s="860"/>
      <c r="CU120" s="860"/>
      <c r="CV120" s="860"/>
      <c r="CW120" s="860"/>
      <c r="CX120" s="860"/>
      <c r="CY120" s="860"/>
      <c r="CZ120" s="860"/>
      <c r="DA120" s="860"/>
      <c r="DB120" s="860"/>
      <c r="DC120" s="860"/>
      <c r="DD120" s="860"/>
      <c r="DE120" s="860"/>
      <c r="DF120" s="861"/>
      <c r="DG120" s="848" t="s">
        <v>122</v>
      </c>
      <c r="DH120" s="829"/>
      <c r="DI120" s="829"/>
      <c r="DJ120" s="829"/>
      <c r="DK120" s="829"/>
      <c r="DL120" s="829">
        <v>1181067</v>
      </c>
      <c r="DM120" s="829"/>
      <c r="DN120" s="829"/>
      <c r="DO120" s="829"/>
      <c r="DP120" s="829"/>
      <c r="DQ120" s="829">
        <v>1000236</v>
      </c>
      <c r="DR120" s="829"/>
      <c r="DS120" s="829"/>
      <c r="DT120" s="829"/>
      <c r="DU120" s="829"/>
      <c r="DV120" s="830">
        <v>32.299999999999997</v>
      </c>
      <c r="DW120" s="830"/>
      <c r="DX120" s="830"/>
      <c r="DY120" s="830"/>
      <c r="DZ120" s="831"/>
    </row>
    <row r="121" spans="1:130" s="224" customFormat="1" ht="26.25" customHeight="1" x14ac:dyDescent="0.15">
      <c r="A121" s="807"/>
      <c r="B121" s="808"/>
      <c r="C121" s="850" t="s">
        <v>445</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446</v>
      </c>
      <c r="BA121" s="739"/>
      <c r="BB121" s="739"/>
      <c r="BC121" s="739"/>
      <c r="BD121" s="739"/>
      <c r="BE121" s="739"/>
      <c r="BF121" s="739"/>
      <c r="BG121" s="739"/>
      <c r="BH121" s="739"/>
      <c r="BI121" s="739"/>
      <c r="BJ121" s="739"/>
      <c r="BK121" s="739"/>
      <c r="BL121" s="739"/>
      <c r="BM121" s="739"/>
      <c r="BN121" s="739"/>
      <c r="BO121" s="739"/>
      <c r="BP121" s="740"/>
      <c r="BQ121" s="803">
        <v>9457</v>
      </c>
      <c r="BR121" s="804"/>
      <c r="BS121" s="804"/>
      <c r="BT121" s="804"/>
      <c r="BU121" s="804"/>
      <c r="BV121" s="804">
        <v>4675</v>
      </c>
      <c r="BW121" s="804"/>
      <c r="BX121" s="804"/>
      <c r="BY121" s="804"/>
      <c r="BZ121" s="804"/>
      <c r="CA121" s="804" t="s">
        <v>122</v>
      </c>
      <c r="CB121" s="804"/>
      <c r="CC121" s="804"/>
      <c r="CD121" s="804"/>
      <c r="CE121" s="804"/>
      <c r="CF121" s="862" t="s">
        <v>122</v>
      </c>
      <c r="CG121" s="863"/>
      <c r="CH121" s="863"/>
      <c r="CI121" s="863"/>
      <c r="CJ121" s="863"/>
      <c r="CK121" s="856"/>
      <c r="CL121" s="842"/>
      <c r="CM121" s="842"/>
      <c r="CN121" s="842"/>
      <c r="CO121" s="843"/>
      <c r="CP121" s="822" t="s">
        <v>391</v>
      </c>
      <c r="CQ121" s="823"/>
      <c r="CR121" s="823"/>
      <c r="CS121" s="823"/>
      <c r="CT121" s="823"/>
      <c r="CU121" s="823"/>
      <c r="CV121" s="823"/>
      <c r="CW121" s="823"/>
      <c r="CX121" s="823"/>
      <c r="CY121" s="823"/>
      <c r="CZ121" s="823"/>
      <c r="DA121" s="823"/>
      <c r="DB121" s="823"/>
      <c r="DC121" s="823"/>
      <c r="DD121" s="823"/>
      <c r="DE121" s="823"/>
      <c r="DF121" s="824"/>
      <c r="DG121" s="803">
        <v>273559</v>
      </c>
      <c r="DH121" s="804"/>
      <c r="DI121" s="804"/>
      <c r="DJ121" s="804"/>
      <c r="DK121" s="804"/>
      <c r="DL121" s="804">
        <v>279927</v>
      </c>
      <c r="DM121" s="804"/>
      <c r="DN121" s="804"/>
      <c r="DO121" s="804"/>
      <c r="DP121" s="804"/>
      <c r="DQ121" s="804">
        <v>275288</v>
      </c>
      <c r="DR121" s="804"/>
      <c r="DS121" s="804"/>
      <c r="DT121" s="804"/>
      <c r="DU121" s="804"/>
      <c r="DV121" s="781">
        <v>8.9</v>
      </c>
      <c r="DW121" s="781"/>
      <c r="DX121" s="781"/>
      <c r="DY121" s="781"/>
      <c r="DZ121" s="782"/>
    </row>
    <row r="122" spans="1:130" s="224" customFormat="1" ht="26.25" customHeight="1" x14ac:dyDescent="0.15">
      <c r="A122" s="807"/>
      <c r="B122" s="808"/>
      <c r="C122" s="802" t="s">
        <v>428</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447</v>
      </c>
      <c r="BA122" s="826"/>
      <c r="BB122" s="826"/>
      <c r="BC122" s="826"/>
      <c r="BD122" s="826"/>
      <c r="BE122" s="826"/>
      <c r="BF122" s="826"/>
      <c r="BG122" s="826"/>
      <c r="BH122" s="826"/>
      <c r="BI122" s="826"/>
      <c r="BJ122" s="826"/>
      <c r="BK122" s="826"/>
      <c r="BL122" s="826"/>
      <c r="BM122" s="826"/>
      <c r="BN122" s="826"/>
      <c r="BO122" s="826"/>
      <c r="BP122" s="827"/>
      <c r="BQ122" s="866">
        <v>5454177</v>
      </c>
      <c r="BR122" s="832"/>
      <c r="BS122" s="832"/>
      <c r="BT122" s="832"/>
      <c r="BU122" s="832"/>
      <c r="BV122" s="832">
        <v>4861690</v>
      </c>
      <c r="BW122" s="832"/>
      <c r="BX122" s="832"/>
      <c r="BY122" s="832"/>
      <c r="BZ122" s="832"/>
      <c r="CA122" s="832">
        <v>4610517</v>
      </c>
      <c r="CB122" s="832"/>
      <c r="CC122" s="832"/>
      <c r="CD122" s="832"/>
      <c r="CE122" s="832"/>
      <c r="CF122" s="833">
        <v>149</v>
      </c>
      <c r="CG122" s="834"/>
      <c r="CH122" s="834"/>
      <c r="CI122" s="834"/>
      <c r="CJ122" s="834"/>
      <c r="CK122" s="856"/>
      <c r="CL122" s="842"/>
      <c r="CM122" s="842"/>
      <c r="CN122" s="842"/>
      <c r="CO122" s="843"/>
      <c r="CP122" s="822" t="s">
        <v>389</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x14ac:dyDescent="0.15">
      <c r="A123" s="807"/>
      <c r="B123" s="808"/>
      <c r="C123" s="802" t="s">
        <v>434</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177</v>
      </c>
      <c r="BA123" s="247"/>
      <c r="BB123" s="247"/>
      <c r="BC123" s="247"/>
      <c r="BD123" s="247"/>
      <c r="BE123" s="247"/>
      <c r="BF123" s="247"/>
      <c r="BG123" s="247"/>
      <c r="BH123" s="247"/>
      <c r="BI123" s="247"/>
      <c r="BJ123" s="247"/>
      <c r="BK123" s="247"/>
      <c r="BL123" s="247"/>
      <c r="BM123" s="247"/>
      <c r="BN123" s="247"/>
      <c r="BO123" s="864" t="s">
        <v>448</v>
      </c>
      <c r="BP123" s="865"/>
      <c r="BQ123" s="819">
        <v>11610902</v>
      </c>
      <c r="BR123" s="820"/>
      <c r="BS123" s="820"/>
      <c r="BT123" s="820"/>
      <c r="BU123" s="820"/>
      <c r="BV123" s="820">
        <v>11121072</v>
      </c>
      <c r="BW123" s="820"/>
      <c r="BX123" s="820"/>
      <c r="BY123" s="820"/>
      <c r="BZ123" s="820"/>
      <c r="CA123" s="820">
        <v>10561783</v>
      </c>
      <c r="CB123" s="820"/>
      <c r="CC123" s="820"/>
      <c r="CD123" s="820"/>
      <c r="CE123" s="820"/>
      <c r="CF123" s="735"/>
      <c r="CG123" s="736"/>
      <c r="CH123" s="736"/>
      <c r="CI123" s="736"/>
      <c r="CJ123" s="821"/>
      <c r="CK123" s="856"/>
      <c r="CL123" s="842"/>
      <c r="CM123" s="842"/>
      <c r="CN123" s="842"/>
      <c r="CO123" s="843"/>
      <c r="CP123" s="822" t="s">
        <v>390</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
      <c r="A124" s="807"/>
      <c r="B124" s="808"/>
      <c r="C124" s="802" t="s">
        <v>437</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449</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450</v>
      </c>
      <c r="CQ124" s="823"/>
      <c r="CR124" s="823"/>
      <c r="CS124" s="823"/>
      <c r="CT124" s="823"/>
      <c r="CU124" s="823"/>
      <c r="CV124" s="823"/>
      <c r="CW124" s="823"/>
      <c r="CX124" s="823"/>
      <c r="CY124" s="823"/>
      <c r="CZ124" s="823"/>
      <c r="DA124" s="823"/>
      <c r="DB124" s="823"/>
      <c r="DC124" s="823"/>
      <c r="DD124" s="823"/>
      <c r="DE124" s="823"/>
      <c r="DF124" s="824"/>
      <c r="DG124" s="750">
        <v>1367682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15">
      <c r="A125" s="807"/>
      <c r="B125" s="808"/>
      <c r="C125" s="802" t="s">
        <v>439</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451</v>
      </c>
      <c r="CL125" s="839"/>
      <c r="CM125" s="839"/>
      <c r="CN125" s="839"/>
      <c r="CO125" s="840"/>
      <c r="CP125" s="847" t="s">
        <v>452</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2" t="s">
        <v>441</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453</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15">
      <c r="A127" s="809"/>
      <c r="B127" s="810"/>
      <c r="C127" s="825" t="s">
        <v>454</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455</v>
      </c>
      <c r="AY127" s="799"/>
      <c r="AZ127" s="799"/>
      <c r="BA127" s="799"/>
      <c r="BB127" s="799"/>
      <c r="BC127" s="799"/>
      <c r="BD127" s="799"/>
      <c r="BE127" s="800"/>
      <c r="BF127" s="798" t="s">
        <v>456</v>
      </c>
      <c r="BG127" s="799"/>
      <c r="BH127" s="799"/>
      <c r="BI127" s="799"/>
      <c r="BJ127" s="799"/>
      <c r="BK127" s="799"/>
      <c r="BL127" s="800"/>
      <c r="BM127" s="798" t="s">
        <v>457</v>
      </c>
      <c r="BN127" s="799"/>
      <c r="BO127" s="799"/>
      <c r="BP127" s="799"/>
      <c r="BQ127" s="799"/>
      <c r="BR127" s="799"/>
      <c r="BS127" s="800"/>
      <c r="BT127" s="798" t="s">
        <v>458</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459</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
      <c r="A128" s="783" t="s">
        <v>460</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461</v>
      </c>
      <c r="X128" s="785"/>
      <c r="Y128" s="785"/>
      <c r="Z128" s="786"/>
      <c r="AA128" s="787" t="s">
        <v>122</v>
      </c>
      <c r="AB128" s="788"/>
      <c r="AC128" s="788"/>
      <c r="AD128" s="788"/>
      <c r="AE128" s="789"/>
      <c r="AF128" s="790" t="s">
        <v>122</v>
      </c>
      <c r="AG128" s="788"/>
      <c r="AH128" s="788"/>
      <c r="AI128" s="788"/>
      <c r="AJ128" s="789"/>
      <c r="AK128" s="790" t="s">
        <v>122</v>
      </c>
      <c r="AL128" s="788"/>
      <c r="AM128" s="788"/>
      <c r="AN128" s="788"/>
      <c r="AO128" s="789"/>
      <c r="AP128" s="791"/>
      <c r="AQ128" s="792"/>
      <c r="AR128" s="792"/>
      <c r="AS128" s="792"/>
      <c r="AT128" s="793"/>
      <c r="AU128" s="226"/>
      <c r="AV128" s="226"/>
      <c r="AW128" s="226"/>
      <c r="AX128" s="794" t="s">
        <v>462</v>
      </c>
      <c r="AY128" s="795"/>
      <c r="AZ128" s="795"/>
      <c r="BA128" s="795"/>
      <c r="BB128" s="795"/>
      <c r="BC128" s="795"/>
      <c r="BD128" s="795"/>
      <c r="BE128" s="796"/>
      <c r="BF128" s="773" t="s">
        <v>122</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463</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15">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464</v>
      </c>
      <c r="X129" s="764"/>
      <c r="Y129" s="764"/>
      <c r="Z129" s="765"/>
      <c r="AA129" s="766">
        <v>3738677</v>
      </c>
      <c r="AB129" s="767"/>
      <c r="AC129" s="767"/>
      <c r="AD129" s="767"/>
      <c r="AE129" s="768"/>
      <c r="AF129" s="769">
        <v>3671619</v>
      </c>
      <c r="AG129" s="767"/>
      <c r="AH129" s="767"/>
      <c r="AI129" s="767"/>
      <c r="AJ129" s="768"/>
      <c r="AK129" s="769">
        <v>3737100</v>
      </c>
      <c r="AL129" s="767"/>
      <c r="AM129" s="767"/>
      <c r="AN129" s="767"/>
      <c r="AO129" s="768"/>
      <c r="AP129" s="770"/>
      <c r="AQ129" s="771"/>
      <c r="AR129" s="771"/>
      <c r="AS129" s="771"/>
      <c r="AT129" s="772"/>
      <c r="AU129" s="227"/>
      <c r="AV129" s="227"/>
      <c r="AW129" s="227"/>
      <c r="AX129" s="738" t="s">
        <v>465</v>
      </c>
      <c r="AY129" s="739"/>
      <c r="AZ129" s="739"/>
      <c r="BA129" s="739"/>
      <c r="BB129" s="739"/>
      <c r="BC129" s="739"/>
      <c r="BD129" s="739"/>
      <c r="BE129" s="740"/>
      <c r="BF129" s="757" t="s">
        <v>122</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466</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467</v>
      </c>
      <c r="X130" s="764"/>
      <c r="Y130" s="764"/>
      <c r="Z130" s="765"/>
      <c r="AA130" s="766">
        <v>622241</v>
      </c>
      <c r="AB130" s="767"/>
      <c r="AC130" s="767"/>
      <c r="AD130" s="767"/>
      <c r="AE130" s="768"/>
      <c r="AF130" s="769">
        <v>632952</v>
      </c>
      <c r="AG130" s="767"/>
      <c r="AH130" s="767"/>
      <c r="AI130" s="767"/>
      <c r="AJ130" s="768"/>
      <c r="AK130" s="769">
        <v>641822</v>
      </c>
      <c r="AL130" s="767"/>
      <c r="AM130" s="767"/>
      <c r="AN130" s="767"/>
      <c r="AO130" s="768"/>
      <c r="AP130" s="770"/>
      <c r="AQ130" s="771"/>
      <c r="AR130" s="771"/>
      <c r="AS130" s="771"/>
      <c r="AT130" s="772"/>
      <c r="AU130" s="227"/>
      <c r="AV130" s="227"/>
      <c r="AW130" s="227"/>
      <c r="AX130" s="738" t="s">
        <v>468</v>
      </c>
      <c r="AY130" s="739"/>
      <c r="AZ130" s="739"/>
      <c r="BA130" s="739"/>
      <c r="BB130" s="739"/>
      <c r="BC130" s="739"/>
      <c r="BD130" s="739"/>
      <c r="BE130" s="740"/>
      <c r="BF130" s="741">
        <v>1.6</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469</v>
      </c>
      <c r="X131" s="748"/>
      <c r="Y131" s="748"/>
      <c r="Z131" s="749"/>
      <c r="AA131" s="750">
        <v>3116436</v>
      </c>
      <c r="AB131" s="751"/>
      <c r="AC131" s="751"/>
      <c r="AD131" s="751"/>
      <c r="AE131" s="752"/>
      <c r="AF131" s="753">
        <v>3038667</v>
      </c>
      <c r="AG131" s="751"/>
      <c r="AH131" s="751"/>
      <c r="AI131" s="751"/>
      <c r="AJ131" s="752"/>
      <c r="AK131" s="753">
        <v>3095278</v>
      </c>
      <c r="AL131" s="751"/>
      <c r="AM131" s="751"/>
      <c r="AN131" s="751"/>
      <c r="AO131" s="752"/>
      <c r="AP131" s="754"/>
      <c r="AQ131" s="755"/>
      <c r="AR131" s="755"/>
      <c r="AS131" s="755"/>
      <c r="AT131" s="756"/>
      <c r="AU131" s="227"/>
      <c r="AV131" s="227"/>
      <c r="AW131" s="227"/>
      <c r="AX131" s="716" t="s">
        <v>470</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471</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472</v>
      </c>
      <c r="W132" s="729"/>
      <c r="X132" s="729"/>
      <c r="Y132" s="729"/>
      <c r="Z132" s="730"/>
      <c r="AA132" s="731">
        <v>1.150095815</v>
      </c>
      <c r="AB132" s="732"/>
      <c r="AC132" s="732"/>
      <c r="AD132" s="732"/>
      <c r="AE132" s="733"/>
      <c r="AF132" s="734">
        <v>1.094657625</v>
      </c>
      <c r="AG132" s="732"/>
      <c r="AH132" s="732"/>
      <c r="AI132" s="732"/>
      <c r="AJ132" s="733"/>
      <c r="AK132" s="734">
        <v>2.7727815339999999</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473</v>
      </c>
      <c r="W133" s="708"/>
      <c r="X133" s="708"/>
      <c r="Y133" s="708"/>
      <c r="Z133" s="709"/>
      <c r="AA133" s="710">
        <v>0.1</v>
      </c>
      <c r="AB133" s="711"/>
      <c r="AC133" s="711"/>
      <c r="AD133" s="711"/>
      <c r="AE133" s="712"/>
      <c r="AF133" s="710">
        <v>0.8</v>
      </c>
      <c r="AG133" s="711"/>
      <c r="AH133" s="711"/>
      <c r="AI133" s="711"/>
      <c r="AJ133" s="712"/>
      <c r="AK133" s="710">
        <v>1.6</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uqqXbahr/wju3LdOKXq2SHxArvN7dSSSpDi4fntx/aOK+aGLu3fupYwthJ20NctPVYpbDuMka0OrCGiSJN/mKA==" saltValue="uZJ3+Gq8D6WHQ/06CW+DR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F50" zoomScale="70" zoomScaleNormal="85" zoomScaleSheetLayoutView="7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474</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DFVPy6/ksADf/G3v4QIOeJ0/JT2lV9wGVEpRpBkZoYLRD8OnV3nGCcMdE6orTrOs2oIo5/4lp8KhCIK6STTLXw==" saltValue="9WsMVi3JxMLE39oQelhIN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X63" zoomScale="85" zoomScaleNormal="85"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6Jl4NrgoS6eL4GQ9XKNwCuGx3ySukIPtqXPWMlN7imzaPb0/X1UwAPrEU7kxzDEKj5/Ceb8ZUpkYz9WuXdUSw==" saltValue="dlfC9sM7o3Xm4KvbYGl43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476</v>
      </c>
      <c r="AL6" s="260"/>
      <c r="AM6" s="260"/>
      <c r="AN6" s="260"/>
    </row>
    <row r="7" spans="1:46" ht="13.5" customHeight="1" x14ac:dyDescent="0.15">
      <c r="A7" s="259"/>
      <c r="AK7" s="262"/>
      <c r="AL7" s="263"/>
      <c r="AM7" s="263"/>
      <c r="AN7" s="264"/>
      <c r="AO7" s="1105" t="s">
        <v>477</v>
      </c>
      <c r="AP7" s="265"/>
      <c r="AQ7" s="266" t="s">
        <v>478</v>
      </c>
      <c r="AR7" s="267"/>
    </row>
    <row r="8" spans="1:46" x14ac:dyDescent="0.15">
      <c r="A8" s="259"/>
      <c r="AK8" s="268"/>
      <c r="AL8" s="269"/>
      <c r="AM8" s="269"/>
      <c r="AN8" s="270"/>
      <c r="AO8" s="1106"/>
      <c r="AP8" s="271" t="s">
        <v>479</v>
      </c>
      <c r="AQ8" s="272" t="s">
        <v>480</v>
      </c>
      <c r="AR8" s="273" t="s">
        <v>481</v>
      </c>
    </row>
    <row r="9" spans="1:46" x14ac:dyDescent="0.15">
      <c r="A9" s="259"/>
      <c r="AK9" s="1117" t="s">
        <v>482</v>
      </c>
      <c r="AL9" s="1118"/>
      <c r="AM9" s="1118"/>
      <c r="AN9" s="1119"/>
      <c r="AO9" s="274">
        <v>1188845</v>
      </c>
      <c r="AP9" s="274">
        <v>198505</v>
      </c>
      <c r="AQ9" s="275">
        <v>143042</v>
      </c>
      <c r="AR9" s="276">
        <v>38.799999999999997</v>
      </c>
    </row>
    <row r="10" spans="1:46" ht="13.5" customHeight="1" x14ac:dyDescent="0.15">
      <c r="A10" s="259"/>
      <c r="AK10" s="1117" t="s">
        <v>483</v>
      </c>
      <c r="AL10" s="1118"/>
      <c r="AM10" s="1118"/>
      <c r="AN10" s="1119"/>
      <c r="AO10" s="277">
        <v>123674</v>
      </c>
      <c r="AP10" s="277">
        <v>20650</v>
      </c>
      <c r="AQ10" s="278">
        <v>17233</v>
      </c>
      <c r="AR10" s="279">
        <v>19.8</v>
      </c>
    </row>
    <row r="11" spans="1:46" ht="13.5" customHeight="1" x14ac:dyDescent="0.15">
      <c r="A11" s="259"/>
      <c r="AK11" s="1117" t="s">
        <v>484</v>
      </c>
      <c r="AL11" s="1118"/>
      <c r="AM11" s="1118"/>
      <c r="AN11" s="1119"/>
      <c r="AO11" s="277" t="s">
        <v>485</v>
      </c>
      <c r="AP11" s="277" t="s">
        <v>485</v>
      </c>
      <c r="AQ11" s="278">
        <v>1297</v>
      </c>
      <c r="AR11" s="279" t="s">
        <v>485</v>
      </c>
    </row>
    <row r="12" spans="1:46" ht="13.5" customHeight="1" x14ac:dyDescent="0.15">
      <c r="A12" s="259"/>
      <c r="AK12" s="1117" t="s">
        <v>486</v>
      </c>
      <c r="AL12" s="1118"/>
      <c r="AM12" s="1118"/>
      <c r="AN12" s="1119"/>
      <c r="AO12" s="277" t="s">
        <v>485</v>
      </c>
      <c r="AP12" s="277" t="s">
        <v>485</v>
      </c>
      <c r="AQ12" s="278" t="s">
        <v>485</v>
      </c>
      <c r="AR12" s="279" t="s">
        <v>485</v>
      </c>
    </row>
    <row r="13" spans="1:46" ht="13.5" customHeight="1" x14ac:dyDescent="0.15">
      <c r="A13" s="259"/>
      <c r="AK13" s="1117" t="s">
        <v>487</v>
      </c>
      <c r="AL13" s="1118"/>
      <c r="AM13" s="1118"/>
      <c r="AN13" s="1119"/>
      <c r="AO13" s="277" t="s">
        <v>485</v>
      </c>
      <c r="AP13" s="277" t="s">
        <v>485</v>
      </c>
      <c r="AQ13" s="278">
        <v>5542</v>
      </c>
      <c r="AR13" s="279" t="s">
        <v>485</v>
      </c>
    </row>
    <row r="14" spans="1:46" ht="13.5" customHeight="1" x14ac:dyDescent="0.15">
      <c r="A14" s="259"/>
      <c r="AK14" s="1117" t="s">
        <v>488</v>
      </c>
      <c r="AL14" s="1118"/>
      <c r="AM14" s="1118"/>
      <c r="AN14" s="1119"/>
      <c r="AO14" s="277">
        <v>21623</v>
      </c>
      <c r="AP14" s="277">
        <v>3610</v>
      </c>
      <c r="AQ14" s="278">
        <v>2886</v>
      </c>
      <c r="AR14" s="279">
        <v>25.1</v>
      </c>
    </row>
    <row r="15" spans="1:46" ht="13.5" customHeight="1" x14ac:dyDescent="0.15">
      <c r="A15" s="259"/>
      <c r="AK15" s="1120" t="s">
        <v>489</v>
      </c>
      <c r="AL15" s="1121"/>
      <c r="AM15" s="1121"/>
      <c r="AN15" s="1122"/>
      <c r="AO15" s="277">
        <v>-76046</v>
      </c>
      <c r="AP15" s="277">
        <v>-12698</v>
      </c>
      <c r="AQ15" s="278">
        <v>-8856</v>
      </c>
      <c r="AR15" s="279">
        <v>43.4</v>
      </c>
    </row>
    <row r="16" spans="1:46" x14ac:dyDescent="0.15">
      <c r="A16" s="259"/>
      <c r="AK16" s="1120" t="s">
        <v>177</v>
      </c>
      <c r="AL16" s="1121"/>
      <c r="AM16" s="1121"/>
      <c r="AN16" s="1122"/>
      <c r="AO16" s="277">
        <v>1258096</v>
      </c>
      <c r="AP16" s="277">
        <v>210068</v>
      </c>
      <c r="AQ16" s="278">
        <v>161143</v>
      </c>
      <c r="AR16" s="279">
        <v>30.4</v>
      </c>
    </row>
    <row r="17" spans="1:46" x14ac:dyDescent="0.15">
      <c r="A17" s="259"/>
    </row>
    <row r="18" spans="1:46" x14ac:dyDescent="0.15">
      <c r="A18" s="259"/>
      <c r="AQ18" s="280"/>
      <c r="AR18" s="280"/>
    </row>
    <row r="19" spans="1:46" x14ac:dyDescent="0.15">
      <c r="A19" s="259"/>
      <c r="AK19" s="255" t="s">
        <v>490</v>
      </c>
    </row>
    <row r="20" spans="1:46" x14ac:dyDescent="0.15">
      <c r="A20" s="259"/>
      <c r="AK20" s="281"/>
      <c r="AL20" s="282"/>
      <c r="AM20" s="282"/>
      <c r="AN20" s="283"/>
      <c r="AO20" s="284" t="s">
        <v>491</v>
      </c>
      <c r="AP20" s="285" t="s">
        <v>492</v>
      </c>
      <c r="AQ20" s="286" t="s">
        <v>493</v>
      </c>
      <c r="AR20" s="287"/>
    </row>
    <row r="21" spans="1:46" s="260" customFormat="1" x14ac:dyDescent="0.15">
      <c r="A21" s="288"/>
      <c r="AK21" s="1123" t="s">
        <v>494</v>
      </c>
      <c r="AL21" s="1124"/>
      <c r="AM21" s="1124"/>
      <c r="AN21" s="1125"/>
      <c r="AO21" s="289">
        <v>15.36</v>
      </c>
      <c r="AP21" s="290">
        <v>14.02</v>
      </c>
      <c r="AQ21" s="291">
        <v>1.34</v>
      </c>
      <c r="AS21" s="292"/>
      <c r="AT21" s="288"/>
    </row>
    <row r="22" spans="1:46" s="260" customFormat="1" x14ac:dyDescent="0.15">
      <c r="A22" s="288"/>
      <c r="AK22" s="1123" t="s">
        <v>495</v>
      </c>
      <c r="AL22" s="1124"/>
      <c r="AM22" s="1124"/>
      <c r="AN22" s="1125"/>
      <c r="AO22" s="293">
        <v>93</v>
      </c>
      <c r="AP22" s="294">
        <v>96.2</v>
      </c>
      <c r="AQ22" s="295">
        <v>-3.2</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496</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497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498</v>
      </c>
      <c r="AL29" s="260"/>
      <c r="AM29" s="260"/>
      <c r="AN29" s="260"/>
      <c r="AS29" s="302"/>
    </row>
    <row r="30" spans="1:46" ht="13.5" customHeight="1" x14ac:dyDescent="0.15">
      <c r="A30" s="259"/>
      <c r="AK30" s="262"/>
      <c r="AL30" s="263"/>
      <c r="AM30" s="263"/>
      <c r="AN30" s="264"/>
      <c r="AO30" s="1105" t="s">
        <v>477</v>
      </c>
      <c r="AP30" s="265"/>
      <c r="AQ30" s="266" t="s">
        <v>478</v>
      </c>
      <c r="AR30" s="267"/>
    </row>
    <row r="31" spans="1:46" x14ac:dyDescent="0.15">
      <c r="A31" s="259"/>
      <c r="AK31" s="268"/>
      <c r="AL31" s="269"/>
      <c r="AM31" s="269"/>
      <c r="AN31" s="270"/>
      <c r="AO31" s="1106"/>
      <c r="AP31" s="271" t="s">
        <v>479</v>
      </c>
      <c r="AQ31" s="272" t="s">
        <v>480</v>
      </c>
      <c r="AR31" s="273" t="s">
        <v>481</v>
      </c>
    </row>
    <row r="32" spans="1:46" ht="27" customHeight="1" x14ac:dyDescent="0.15">
      <c r="A32" s="259"/>
      <c r="AK32" s="1107" t="s">
        <v>499</v>
      </c>
      <c r="AL32" s="1108"/>
      <c r="AM32" s="1108"/>
      <c r="AN32" s="1109"/>
      <c r="AO32" s="303">
        <v>470329</v>
      </c>
      <c r="AP32" s="303">
        <v>78532</v>
      </c>
      <c r="AQ32" s="304">
        <v>81691</v>
      </c>
      <c r="AR32" s="305">
        <v>-3.9</v>
      </c>
    </row>
    <row r="33" spans="1:46" ht="13.5" customHeight="1" x14ac:dyDescent="0.15">
      <c r="A33" s="259"/>
      <c r="AK33" s="1107" t="s">
        <v>500</v>
      </c>
      <c r="AL33" s="1108"/>
      <c r="AM33" s="1108"/>
      <c r="AN33" s="1109"/>
      <c r="AO33" s="303" t="s">
        <v>485</v>
      </c>
      <c r="AP33" s="303" t="s">
        <v>485</v>
      </c>
      <c r="AQ33" s="304" t="s">
        <v>485</v>
      </c>
      <c r="AR33" s="305" t="s">
        <v>485</v>
      </c>
    </row>
    <row r="34" spans="1:46" ht="27" customHeight="1" x14ac:dyDescent="0.15">
      <c r="A34" s="259"/>
      <c r="AK34" s="1107" t="s">
        <v>501</v>
      </c>
      <c r="AL34" s="1108"/>
      <c r="AM34" s="1108"/>
      <c r="AN34" s="1109"/>
      <c r="AO34" s="303" t="s">
        <v>485</v>
      </c>
      <c r="AP34" s="303" t="s">
        <v>485</v>
      </c>
      <c r="AQ34" s="304" t="s">
        <v>485</v>
      </c>
      <c r="AR34" s="305" t="s">
        <v>485</v>
      </c>
    </row>
    <row r="35" spans="1:46" ht="27" customHeight="1" x14ac:dyDescent="0.15">
      <c r="A35" s="259"/>
      <c r="AK35" s="1107" t="s">
        <v>502</v>
      </c>
      <c r="AL35" s="1108"/>
      <c r="AM35" s="1108"/>
      <c r="AN35" s="1109"/>
      <c r="AO35" s="303">
        <v>244273</v>
      </c>
      <c r="AP35" s="303">
        <v>40787</v>
      </c>
      <c r="AQ35" s="304">
        <v>27672</v>
      </c>
      <c r="AR35" s="305">
        <v>47.4</v>
      </c>
    </row>
    <row r="36" spans="1:46" ht="27" customHeight="1" x14ac:dyDescent="0.15">
      <c r="A36" s="259"/>
      <c r="AK36" s="1107" t="s">
        <v>503</v>
      </c>
      <c r="AL36" s="1108"/>
      <c r="AM36" s="1108"/>
      <c r="AN36" s="1109"/>
      <c r="AO36" s="303">
        <v>13045</v>
      </c>
      <c r="AP36" s="303">
        <v>2178</v>
      </c>
      <c r="AQ36" s="304">
        <v>4845</v>
      </c>
      <c r="AR36" s="305">
        <v>-55</v>
      </c>
    </row>
    <row r="37" spans="1:46" ht="13.5" customHeight="1" x14ac:dyDescent="0.15">
      <c r="A37" s="259"/>
      <c r="AK37" s="1107" t="s">
        <v>504</v>
      </c>
      <c r="AL37" s="1108"/>
      <c r="AM37" s="1108"/>
      <c r="AN37" s="1109"/>
      <c r="AO37" s="303" t="s">
        <v>485</v>
      </c>
      <c r="AP37" s="303" t="s">
        <v>485</v>
      </c>
      <c r="AQ37" s="304">
        <v>448</v>
      </c>
      <c r="AR37" s="305" t="s">
        <v>485</v>
      </c>
    </row>
    <row r="38" spans="1:46" ht="27" customHeight="1" x14ac:dyDescent="0.15">
      <c r="A38" s="259"/>
      <c r="AK38" s="1110" t="s">
        <v>505</v>
      </c>
      <c r="AL38" s="1111"/>
      <c r="AM38" s="1111"/>
      <c r="AN38" s="1112"/>
      <c r="AO38" s="306" t="s">
        <v>485</v>
      </c>
      <c r="AP38" s="306" t="s">
        <v>485</v>
      </c>
      <c r="AQ38" s="307">
        <v>4</v>
      </c>
      <c r="AR38" s="295" t="s">
        <v>485</v>
      </c>
      <c r="AS38" s="302"/>
    </row>
    <row r="39" spans="1:46" x14ac:dyDescent="0.15">
      <c r="A39" s="259"/>
      <c r="AK39" s="1110" t="s">
        <v>506</v>
      </c>
      <c r="AL39" s="1111"/>
      <c r="AM39" s="1111"/>
      <c r="AN39" s="1112"/>
      <c r="AO39" s="303" t="s">
        <v>485</v>
      </c>
      <c r="AP39" s="303" t="s">
        <v>485</v>
      </c>
      <c r="AQ39" s="304">
        <v>-1961</v>
      </c>
      <c r="AR39" s="305" t="s">
        <v>485</v>
      </c>
      <c r="AS39" s="302"/>
    </row>
    <row r="40" spans="1:46" ht="27" customHeight="1" x14ac:dyDescent="0.15">
      <c r="A40" s="259"/>
      <c r="AK40" s="1107" t="s">
        <v>507</v>
      </c>
      <c r="AL40" s="1108"/>
      <c r="AM40" s="1108"/>
      <c r="AN40" s="1109"/>
      <c r="AO40" s="303">
        <v>-641822</v>
      </c>
      <c r="AP40" s="303">
        <v>-107167</v>
      </c>
      <c r="AQ40" s="304">
        <v>-75713</v>
      </c>
      <c r="AR40" s="305">
        <v>41.5</v>
      </c>
      <c r="AS40" s="302"/>
    </row>
    <row r="41" spans="1:46" x14ac:dyDescent="0.15">
      <c r="A41" s="259"/>
      <c r="AK41" s="1113" t="s">
        <v>287</v>
      </c>
      <c r="AL41" s="1114"/>
      <c r="AM41" s="1114"/>
      <c r="AN41" s="1115"/>
      <c r="AO41" s="303">
        <v>85825</v>
      </c>
      <c r="AP41" s="303">
        <v>14330</v>
      </c>
      <c r="AQ41" s="304">
        <v>36985</v>
      </c>
      <c r="AR41" s="305">
        <v>-61.3</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508</v>
      </c>
    </row>
    <row r="48" spans="1:46" x14ac:dyDescent="0.15">
      <c r="A48" s="259"/>
      <c r="AK48" s="313" t="s">
        <v>509</v>
      </c>
      <c r="AL48" s="313"/>
      <c r="AM48" s="313"/>
      <c r="AN48" s="313"/>
      <c r="AO48" s="313"/>
      <c r="AP48" s="313"/>
      <c r="AQ48" s="314"/>
      <c r="AR48" s="313"/>
    </row>
    <row r="49" spans="1:44" ht="13.5" customHeight="1" x14ac:dyDescent="0.15">
      <c r="A49" s="259"/>
      <c r="AK49" s="315"/>
      <c r="AL49" s="316"/>
      <c r="AM49" s="1100" t="s">
        <v>477</v>
      </c>
      <c r="AN49" s="1102" t="s">
        <v>510</v>
      </c>
      <c r="AO49" s="1103"/>
      <c r="AP49" s="1103"/>
      <c r="AQ49" s="1103"/>
      <c r="AR49" s="1104"/>
    </row>
    <row r="50" spans="1:44" x14ac:dyDescent="0.15">
      <c r="A50" s="259"/>
      <c r="AK50" s="317"/>
      <c r="AL50" s="318"/>
      <c r="AM50" s="1101"/>
      <c r="AN50" s="319" t="s">
        <v>511</v>
      </c>
      <c r="AO50" s="320" t="s">
        <v>512</v>
      </c>
      <c r="AP50" s="321" t="s">
        <v>513</v>
      </c>
      <c r="AQ50" s="322" t="s">
        <v>514</v>
      </c>
      <c r="AR50" s="323" t="s">
        <v>515</v>
      </c>
    </row>
    <row r="51" spans="1:44" x14ac:dyDescent="0.15">
      <c r="A51" s="259"/>
      <c r="AK51" s="315" t="s">
        <v>516</v>
      </c>
      <c r="AL51" s="316"/>
      <c r="AM51" s="324">
        <v>1053177</v>
      </c>
      <c r="AN51" s="325">
        <v>165620</v>
      </c>
      <c r="AO51" s="326">
        <v>67.599999999999994</v>
      </c>
      <c r="AP51" s="327">
        <v>126262</v>
      </c>
      <c r="AQ51" s="328">
        <v>10</v>
      </c>
      <c r="AR51" s="329">
        <v>57.6</v>
      </c>
    </row>
    <row r="52" spans="1:44" x14ac:dyDescent="0.15">
      <c r="A52" s="259"/>
      <c r="AK52" s="330"/>
      <c r="AL52" s="331" t="s">
        <v>517</v>
      </c>
      <c r="AM52" s="332">
        <v>661242</v>
      </c>
      <c r="AN52" s="333">
        <v>103985</v>
      </c>
      <c r="AO52" s="334">
        <v>59.8</v>
      </c>
      <c r="AP52" s="335">
        <v>56769</v>
      </c>
      <c r="AQ52" s="336">
        <v>2.1</v>
      </c>
      <c r="AR52" s="337">
        <v>57.7</v>
      </c>
    </row>
    <row r="53" spans="1:44" x14ac:dyDescent="0.15">
      <c r="A53" s="259"/>
      <c r="AK53" s="315" t="s">
        <v>518</v>
      </c>
      <c r="AL53" s="316"/>
      <c r="AM53" s="324">
        <v>1177158</v>
      </c>
      <c r="AN53" s="325">
        <v>188859</v>
      </c>
      <c r="AO53" s="326">
        <v>14</v>
      </c>
      <c r="AP53" s="327">
        <v>126525</v>
      </c>
      <c r="AQ53" s="328">
        <v>0.2</v>
      </c>
      <c r="AR53" s="329">
        <v>13.8</v>
      </c>
    </row>
    <row r="54" spans="1:44" x14ac:dyDescent="0.15">
      <c r="A54" s="259"/>
      <c r="AK54" s="330"/>
      <c r="AL54" s="331" t="s">
        <v>517</v>
      </c>
      <c r="AM54" s="332">
        <v>555484</v>
      </c>
      <c r="AN54" s="333">
        <v>89120</v>
      </c>
      <c r="AO54" s="334">
        <v>-14.3</v>
      </c>
      <c r="AP54" s="335">
        <v>67052</v>
      </c>
      <c r="AQ54" s="336">
        <v>18.100000000000001</v>
      </c>
      <c r="AR54" s="337">
        <v>-32.4</v>
      </c>
    </row>
    <row r="55" spans="1:44" x14ac:dyDescent="0.15">
      <c r="A55" s="259"/>
      <c r="AK55" s="315" t="s">
        <v>519</v>
      </c>
      <c r="AL55" s="316"/>
      <c r="AM55" s="324">
        <v>877016</v>
      </c>
      <c r="AN55" s="325">
        <v>142604</v>
      </c>
      <c r="AO55" s="326">
        <v>-24.5</v>
      </c>
      <c r="AP55" s="327">
        <v>122054</v>
      </c>
      <c r="AQ55" s="328">
        <v>-3.5</v>
      </c>
      <c r="AR55" s="329">
        <v>-21</v>
      </c>
    </row>
    <row r="56" spans="1:44" x14ac:dyDescent="0.15">
      <c r="A56" s="259"/>
      <c r="AK56" s="330"/>
      <c r="AL56" s="331" t="s">
        <v>517</v>
      </c>
      <c r="AM56" s="332">
        <v>584888</v>
      </c>
      <c r="AN56" s="333">
        <v>95104</v>
      </c>
      <c r="AO56" s="334">
        <v>6.7</v>
      </c>
      <c r="AP56" s="335">
        <v>68298</v>
      </c>
      <c r="AQ56" s="336">
        <v>1.9</v>
      </c>
      <c r="AR56" s="337">
        <v>4.8</v>
      </c>
    </row>
    <row r="57" spans="1:44" x14ac:dyDescent="0.15">
      <c r="A57" s="259"/>
      <c r="AK57" s="315" t="s">
        <v>520</v>
      </c>
      <c r="AL57" s="316"/>
      <c r="AM57" s="324">
        <v>961889</v>
      </c>
      <c r="AN57" s="325">
        <v>158859</v>
      </c>
      <c r="AO57" s="326">
        <v>11.4</v>
      </c>
      <c r="AP57" s="327">
        <v>111644</v>
      </c>
      <c r="AQ57" s="328">
        <v>-8.5</v>
      </c>
      <c r="AR57" s="329">
        <v>19.899999999999999</v>
      </c>
    </row>
    <row r="58" spans="1:44" x14ac:dyDescent="0.15">
      <c r="A58" s="259"/>
      <c r="AK58" s="330"/>
      <c r="AL58" s="331" t="s">
        <v>517</v>
      </c>
      <c r="AM58" s="332">
        <v>670993</v>
      </c>
      <c r="AN58" s="333">
        <v>110816</v>
      </c>
      <c r="AO58" s="334">
        <v>16.5</v>
      </c>
      <c r="AP58" s="335">
        <v>66606</v>
      </c>
      <c r="AQ58" s="336">
        <v>-2.5</v>
      </c>
      <c r="AR58" s="337">
        <v>19</v>
      </c>
    </row>
    <row r="59" spans="1:44" x14ac:dyDescent="0.15">
      <c r="A59" s="259"/>
      <c r="AK59" s="315" t="s">
        <v>521</v>
      </c>
      <c r="AL59" s="316"/>
      <c r="AM59" s="324">
        <v>1102016</v>
      </c>
      <c r="AN59" s="325">
        <v>184007</v>
      </c>
      <c r="AO59" s="326">
        <v>15.8</v>
      </c>
      <c r="AP59" s="327">
        <v>127917</v>
      </c>
      <c r="AQ59" s="328">
        <v>14.6</v>
      </c>
      <c r="AR59" s="329">
        <v>1.2</v>
      </c>
    </row>
    <row r="60" spans="1:44" x14ac:dyDescent="0.15">
      <c r="A60" s="259"/>
      <c r="AK60" s="330"/>
      <c r="AL60" s="331" t="s">
        <v>517</v>
      </c>
      <c r="AM60" s="332">
        <v>674578</v>
      </c>
      <c r="AN60" s="333">
        <v>112636</v>
      </c>
      <c r="AO60" s="334">
        <v>1.6</v>
      </c>
      <c r="AP60" s="335">
        <v>69746</v>
      </c>
      <c r="AQ60" s="336">
        <v>4.7</v>
      </c>
      <c r="AR60" s="337">
        <v>-3.1</v>
      </c>
    </row>
    <row r="61" spans="1:44" x14ac:dyDescent="0.15">
      <c r="A61" s="259"/>
      <c r="AK61" s="315" t="s">
        <v>522</v>
      </c>
      <c r="AL61" s="338"/>
      <c r="AM61" s="324">
        <v>1034251</v>
      </c>
      <c r="AN61" s="325">
        <v>167990</v>
      </c>
      <c r="AO61" s="326">
        <v>16.899999999999999</v>
      </c>
      <c r="AP61" s="327">
        <v>122880</v>
      </c>
      <c r="AQ61" s="339">
        <v>2.6</v>
      </c>
      <c r="AR61" s="329">
        <v>14.3</v>
      </c>
    </row>
    <row r="62" spans="1:44" x14ac:dyDescent="0.15">
      <c r="A62" s="259"/>
      <c r="AK62" s="330"/>
      <c r="AL62" s="331" t="s">
        <v>517</v>
      </c>
      <c r="AM62" s="332">
        <v>629437</v>
      </c>
      <c r="AN62" s="333">
        <v>102332</v>
      </c>
      <c r="AO62" s="334">
        <v>14.1</v>
      </c>
      <c r="AP62" s="335">
        <v>65694</v>
      </c>
      <c r="AQ62" s="336">
        <v>4.9000000000000004</v>
      </c>
      <c r="AR62" s="337">
        <v>9.1999999999999993</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6cU0IG4rV+yqZRzqdJsm1H6D04sUl/yWECdDsny2/iNWYxAkFkjOE5YuOoViAncxtpiM6gfE4LWQ8LOVXmj9/g==" saltValue="QsgAg3Jqx8JInxrWKTn84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5" zoomScale="70" zoomScaleNormal="7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474</v>
      </c>
    </row>
    <row r="121" spans="125:125" ht="13.5" hidden="1" customHeight="1" x14ac:dyDescent="0.15">
      <c r="DU121" s="253"/>
    </row>
  </sheetData>
  <sheetProtection algorithmName="SHA-512" hashValue="+KndTPea/5XAxJzTpI6r20MLWYwpcDko7TeQOQCklAKqKrE8LqpRrXo0ELybm9+ShG/T8IbAw2tj8Ua/pzkuag==" saltValue="Gl7Q7AOI5qPxLJ8st48xGA=="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D74" zoomScale="55" zoomScaleNormal="55" zoomScaleSheetLayoutView="55" workbookViewId="0">
      <selection activeCell="CU102" sqref="CU102"/>
    </sheetView>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474</v>
      </c>
    </row>
  </sheetData>
  <sheetProtection algorithmName="SHA-512" hashValue="ZRyerF+hKDZG+1VXfrnFMzMqKdDKpgc0E9q31vcR372Z/qLg4L1R1RV65uhQuflo9xKk2ZLw1rABhETdknGYQw==" saltValue="aoWrNKSB4HXrwtCkBNAp5A=="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9"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26" t="s">
        <v>3</v>
      </c>
      <c r="D47" s="1126"/>
      <c r="E47" s="1127"/>
      <c r="F47" s="11">
        <v>82.45</v>
      </c>
      <c r="G47" s="12">
        <v>80.56</v>
      </c>
      <c r="H47" s="12">
        <v>79.86</v>
      </c>
      <c r="I47" s="12">
        <v>83.49</v>
      </c>
      <c r="J47" s="13">
        <v>77.349999999999994</v>
      </c>
    </row>
    <row r="48" spans="2:10" ht="57.75" customHeight="1" x14ac:dyDescent="0.15">
      <c r="B48" s="14"/>
      <c r="C48" s="1128" t="s">
        <v>4</v>
      </c>
      <c r="D48" s="1128"/>
      <c r="E48" s="1129"/>
      <c r="F48" s="15">
        <v>9.41</v>
      </c>
      <c r="G48" s="16">
        <v>6.71</v>
      </c>
      <c r="H48" s="16">
        <v>7.48</v>
      </c>
      <c r="I48" s="16">
        <v>7.83</v>
      </c>
      <c r="J48" s="17">
        <v>6.93</v>
      </c>
    </row>
    <row r="49" spans="2:10" ht="57.75" customHeight="1" thickBot="1" x14ac:dyDescent="0.2">
      <c r="B49" s="18"/>
      <c r="C49" s="1130" t="s">
        <v>5</v>
      </c>
      <c r="D49" s="1130"/>
      <c r="E49" s="1131"/>
      <c r="F49" s="19" t="s">
        <v>529</v>
      </c>
      <c r="G49" s="20" t="s">
        <v>530</v>
      </c>
      <c r="H49" s="20">
        <v>4.6100000000000003</v>
      </c>
      <c r="I49" s="20">
        <v>2.38</v>
      </c>
      <c r="J49" s="21" t="s">
        <v>531</v>
      </c>
    </row>
    <row r="50" spans="2:10" x14ac:dyDescent="0.15"/>
  </sheetData>
  <sheetProtection algorithmName="SHA-512" hashValue="eBqe90QudgJ8cJoLncomrCpWGOFAWaPTAuMI9DtM07qTE3cIBLzQeMILdt4QB5vWpFx1NEWc7n1YSoPFkpEtSQ==" saltValue="IOx70nH9h9ihF+XTXVBZk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B21"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36" t="s">
        <v>532</v>
      </c>
      <c r="D34" s="1136"/>
      <c r="E34" s="1137"/>
      <c r="F34" s="32">
        <v>9.41</v>
      </c>
      <c r="G34" s="33">
        <v>6.7</v>
      </c>
      <c r="H34" s="33">
        <v>7.47</v>
      </c>
      <c r="I34" s="33">
        <v>7.82</v>
      </c>
      <c r="J34" s="34">
        <v>6.92</v>
      </c>
      <c r="K34" s="22"/>
      <c r="L34" s="22"/>
      <c r="M34" s="22"/>
      <c r="N34" s="22"/>
      <c r="O34" s="22"/>
      <c r="P34" s="22"/>
    </row>
    <row r="35" spans="1:16" ht="39" customHeight="1" x14ac:dyDescent="0.15">
      <c r="A35" s="22"/>
      <c r="B35" s="35"/>
      <c r="C35" s="1132" t="s">
        <v>533</v>
      </c>
      <c r="D35" s="1132"/>
      <c r="E35" s="1133"/>
      <c r="F35" s="36">
        <v>2.59</v>
      </c>
      <c r="G35" s="37">
        <v>1.92</v>
      </c>
      <c r="H35" s="37">
        <v>3.38</v>
      </c>
      <c r="I35" s="37">
        <v>4.96</v>
      </c>
      <c r="J35" s="38">
        <v>4.3600000000000003</v>
      </c>
      <c r="K35" s="22"/>
      <c r="L35" s="22"/>
      <c r="M35" s="22"/>
      <c r="N35" s="22"/>
      <c r="O35" s="22"/>
      <c r="P35" s="22"/>
    </row>
    <row r="36" spans="1:16" ht="39" customHeight="1" x14ac:dyDescent="0.15">
      <c r="A36" s="22"/>
      <c r="B36" s="35"/>
      <c r="C36" s="1132" t="s">
        <v>534</v>
      </c>
      <c r="D36" s="1132"/>
      <c r="E36" s="1133"/>
      <c r="F36" s="36" t="s">
        <v>485</v>
      </c>
      <c r="G36" s="37" t="s">
        <v>485</v>
      </c>
      <c r="H36" s="37" t="s">
        <v>485</v>
      </c>
      <c r="I36" s="37">
        <v>0.65</v>
      </c>
      <c r="J36" s="38">
        <v>1.03</v>
      </c>
      <c r="K36" s="22"/>
      <c r="L36" s="22"/>
      <c r="M36" s="22"/>
      <c r="N36" s="22"/>
      <c r="O36" s="22"/>
      <c r="P36" s="22"/>
    </row>
    <row r="37" spans="1:16" ht="39" customHeight="1" x14ac:dyDescent="0.15">
      <c r="A37" s="22"/>
      <c r="B37" s="35"/>
      <c r="C37" s="1132" t="s">
        <v>535</v>
      </c>
      <c r="D37" s="1132"/>
      <c r="E37" s="1133"/>
      <c r="F37" s="36">
        <v>0.89</v>
      </c>
      <c r="G37" s="37">
        <v>0.33</v>
      </c>
      <c r="H37" s="37">
        <v>0.82</v>
      </c>
      <c r="I37" s="37">
        <v>0.73</v>
      </c>
      <c r="J37" s="38">
        <v>0.86</v>
      </c>
      <c r="K37" s="22"/>
      <c r="L37" s="22"/>
      <c r="M37" s="22"/>
      <c r="N37" s="22"/>
      <c r="O37" s="22"/>
      <c r="P37" s="22"/>
    </row>
    <row r="38" spans="1:16" ht="39" customHeight="1" x14ac:dyDescent="0.15">
      <c r="A38" s="22"/>
      <c r="B38" s="35"/>
      <c r="C38" s="1132" t="s">
        <v>536</v>
      </c>
      <c r="D38" s="1132"/>
      <c r="E38" s="1133"/>
      <c r="F38" s="36">
        <v>0.81</v>
      </c>
      <c r="G38" s="37">
        <v>0.6</v>
      </c>
      <c r="H38" s="37">
        <v>0.28999999999999998</v>
      </c>
      <c r="I38" s="37">
        <v>0.76</v>
      </c>
      <c r="J38" s="38">
        <v>0.37</v>
      </c>
      <c r="K38" s="22"/>
      <c r="L38" s="22"/>
      <c r="M38" s="22"/>
      <c r="N38" s="22"/>
      <c r="O38" s="22"/>
      <c r="P38" s="22"/>
    </row>
    <row r="39" spans="1:16" ht="39" customHeight="1" x14ac:dyDescent="0.15">
      <c r="A39" s="22"/>
      <c r="B39" s="35"/>
      <c r="C39" s="1132" t="s">
        <v>537</v>
      </c>
      <c r="D39" s="1132"/>
      <c r="E39" s="1133"/>
      <c r="F39" s="36">
        <v>0.01</v>
      </c>
      <c r="G39" s="37">
        <v>0.03</v>
      </c>
      <c r="H39" s="37">
        <v>0.01</v>
      </c>
      <c r="I39" s="37">
        <v>0.01</v>
      </c>
      <c r="J39" s="38">
        <v>0.01</v>
      </c>
      <c r="K39" s="22"/>
      <c r="L39" s="22"/>
      <c r="M39" s="22"/>
      <c r="N39" s="22"/>
      <c r="O39" s="22"/>
      <c r="P39" s="22"/>
    </row>
    <row r="40" spans="1:16" ht="39" customHeight="1" x14ac:dyDescent="0.15">
      <c r="A40" s="22"/>
      <c r="B40" s="35"/>
      <c r="C40" s="1132"/>
      <c r="D40" s="1132"/>
      <c r="E40" s="1133"/>
      <c r="F40" s="36"/>
      <c r="G40" s="37"/>
      <c r="H40" s="37"/>
      <c r="I40" s="37"/>
      <c r="J40" s="38"/>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538</v>
      </c>
      <c r="D42" s="1132"/>
      <c r="E42" s="1133"/>
      <c r="F42" s="36" t="s">
        <v>485</v>
      </c>
      <c r="G42" s="37" t="s">
        <v>485</v>
      </c>
      <c r="H42" s="37" t="s">
        <v>485</v>
      </c>
      <c r="I42" s="37" t="s">
        <v>485</v>
      </c>
      <c r="J42" s="38" t="s">
        <v>485</v>
      </c>
      <c r="K42" s="22"/>
      <c r="L42" s="22"/>
      <c r="M42" s="22"/>
      <c r="N42" s="22"/>
      <c r="O42" s="22"/>
      <c r="P42" s="22"/>
    </row>
    <row r="43" spans="1:16" ht="39" customHeight="1" thickBot="1" x14ac:dyDescent="0.2">
      <c r="A43" s="22"/>
      <c r="B43" s="40"/>
      <c r="C43" s="1134" t="s">
        <v>539</v>
      </c>
      <c r="D43" s="1134"/>
      <c r="E43" s="1135"/>
      <c r="F43" s="41">
        <v>0.62</v>
      </c>
      <c r="G43" s="42">
        <v>0.44</v>
      </c>
      <c r="H43" s="42">
        <v>0.31</v>
      </c>
      <c r="I43" s="42" t="s">
        <v>485</v>
      </c>
      <c r="J43" s="43" t="s">
        <v>485</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IIh4m1Ztg7D7EYITot6argvGo4UEzQWVuiNbC0fEL0IT3lTYoWNsg/tZBGkiOHYSZKy5zpUVIUXYiTA27lscQ==" saltValue="fnTbxQfYpwEwLs9GxS1F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18" zoomScale="70" zoomScaleNormal="70" zoomScaleSheetLayoutView="55" workbookViewId="0">
      <selection activeCell="O45" sqref="O45:O50"/>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524</v>
      </c>
      <c r="L44" s="54" t="s">
        <v>525</v>
      </c>
      <c r="M44" s="54" t="s">
        <v>526</v>
      </c>
      <c r="N44" s="54" t="s">
        <v>527</v>
      </c>
      <c r="O44" s="55" t="s">
        <v>528</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385</v>
      </c>
      <c r="L45" s="58">
        <v>379</v>
      </c>
      <c r="M45" s="58">
        <v>404</v>
      </c>
      <c r="N45" s="58">
        <v>430</v>
      </c>
      <c r="O45" s="59">
        <v>470</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485</v>
      </c>
      <c r="L46" s="62" t="s">
        <v>485</v>
      </c>
      <c r="M46" s="62" t="s">
        <v>485</v>
      </c>
      <c r="N46" s="62" t="s">
        <v>485</v>
      </c>
      <c r="O46" s="63" t="s">
        <v>485</v>
      </c>
      <c r="P46" s="46"/>
      <c r="Q46" s="46"/>
      <c r="R46" s="46"/>
      <c r="S46" s="46"/>
      <c r="T46" s="46"/>
      <c r="U46" s="46"/>
    </row>
    <row r="47" spans="1:21" ht="30.75" customHeight="1" x14ac:dyDescent="0.15">
      <c r="A47" s="46"/>
      <c r="B47" s="1163"/>
      <c r="C47" s="1164"/>
      <c r="D47" s="60"/>
      <c r="E47" s="1140" t="s">
        <v>12</v>
      </c>
      <c r="F47" s="1140"/>
      <c r="G47" s="1140"/>
      <c r="H47" s="1140"/>
      <c r="I47" s="1140"/>
      <c r="J47" s="1141"/>
      <c r="K47" s="61" t="s">
        <v>485</v>
      </c>
      <c r="L47" s="62" t="s">
        <v>485</v>
      </c>
      <c r="M47" s="62" t="s">
        <v>485</v>
      </c>
      <c r="N47" s="62" t="s">
        <v>485</v>
      </c>
      <c r="O47" s="63" t="s">
        <v>485</v>
      </c>
      <c r="P47" s="46"/>
      <c r="Q47" s="46"/>
      <c r="R47" s="46"/>
      <c r="S47" s="46"/>
      <c r="T47" s="46"/>
      <c r="U47" s="46"/>
    </row>
    <row r="48" spans="1:21" ht="30.75" customHeight="1" x14ac:dyDescent="0.15">
      <c r="A48" s="46"/>
      <c r="B48" s="1163"/>
      <c r="C48" s="1164"/>
      <c r="D48" s="60"/>
      <c r="E48" s="1140" t="s">
        <v>13</v>
      </c>
      <c r="F48" s="1140"/>
      <c r="G48" s="1140"/>
      <c r="H48" s="1140"/>
      <c r="I48" s="1140"/>
      <c r="J48" s="1141"/>
      <c r="K48" s="61">
        <v>229</v>
      </c>
      <c r="L48" s="62">
        <v>246</v>
      </c>
      <c r="M48" s="62">
        <v>240</v>
      </c>
      <c r="N48" s="62">
        <v>222</v>
      </c>
      <c r="O48" s="63">
        <v>244</v>
      </c>
      <c r="P48" s="46"/>
      <c r="Q48" s="46"/>
      <c r="R48" s="46"/>
      <c r="S48" s="46"/>
      <c r="T48" s="46"/>
      <c r="U48" s="46"/>
    </row>
    <row r="49" spans="1:21" ht="30.75" customHeight="1" x14ac:dyDescent="0.15">
      <c r="A49" s="46"/>
      <c r="B49" s="1163"/>
      <c r="C49" s="1164"/>
      <c r="D49" s="60"/>
      <c r="E49" s="1140" t="s">
        <v>14</v>
      </c>
      <c r="F49" s="1140"/>
      <c r="G49" s="1140"/>
      <c r="H49" s="1140"/>
      <c r="I49" s="1140"/>
      <c r="J49" s="1141"/>
      <c r="K49" s="61">
        <v>6</v>
      </c>
      <c r="L49" s="62">
        <v>11</v>
      </c>
      <c r="M49" s="62">
        <v>13</v>
      </c>
      <c r="N49" s="62">
        <v>13</v>
      </c>
      <c r="O49" s="63">
        <v>13</v>
      </c>
      <c r="P49" s="46"/>
      <c r="Q49" s="46"/>
      <c r="R49" s="46"/>
      <c r="S49" s="46"/>
      <c r="T49" s="46"/>
      <c r="U49" s="46"/>
    </row>
    <row r="50" spans="1:21" ht="30.75" customHeight="1" x14ac:dyDescent="0.15">
      <c r="A50" s="46"/>
      <c r="B50" s="1163"/>
      <c r="C50" s="1164"/>
      <c r="D50" s="60"/>
      <c r="E50" s="1140" t="s">
        <v>15</v>
      </c>
      <c r="F50" s="1140"/>
      <c r="G50" s="1140"/>
      <c r="H50" s="1140"/>
      <c r="I50" s="1140"/>
      <c r="J50" s="1141"/>
      <c r="K50" s="61" t="s">
        <v>485</v>
      </c>
      <c r="L50" s="62" t="s">
        <v>485</v>
      </c>
      <c r="M50" s="62" t="s">
        <v>485</v>
      </c>
      <c r="N50" s="62" t="s">
        <v>485</v>
      </c>
      <c r="O50" s="63" t="s">
        <v>485</v>
      </c>
      <c r="P50" s="46"/>
      <c r="Q50" s="46"/>
      <c r="R50" s="46"/>
      <c r="S50" s="46"/>
      <c r="T50" s="46"/>
      <c r="U50" s="46"/>
    </row>
    <row r="51" spans="1:21" ht="30.75" customHeight="1" x14ac:dyDescent="0.15">
      <c r="A51" s="46"/>
      <c r="B51" s="1165"/>
      <c r="C51" s="1166"/>
      <c r="D51" s="64"/>
      <c r="E51" s="1140" t="s">
        <v>16</v>
      </c>
      <c r="F51" s="1140"/>
      <c r="G51" s="1140"/>
      <c r="H51" s="1140"/>
      <c r="I51" s="1140"/>
      <c r="J51" s="1141"/>
      <c r="K51" s="61" t="s">
        <v>485</v>
      </c>
      <c r="L51" s="62" t="s">
        <v>485</v>
      </c>
      <c r="M51" s="62" t="s">
        <v>485</v>
      </c>
      <c r="N51" s="62" t="s">
        <v>485</v>
      </c>
      <c r="O51" s="63" t="s">
        <v>485</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643</v>
      </c>
      <c r="L52" s="62">
        <v>630</v>
      </c>
      <c r="M52" s="62">
        <v>622</v>
      </c>
      <c r="N52" s="62">
        <v>633</v>
      </c>
      <c r="O52" s="63">
        <v>642</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-23</v>
      </c>
      <c r="L53" s="67">
        <v>6</v>
      </c>
      <c r="M53" s="67">
        <v>35</v>
      </c>
      <c r="N53" s="67">
        <v>32</v>
      </c>
      <c r="O53" s="68">
        <v>85</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540</v>
      </c>
      <c r="L57" s="79" t="s">
        <v>541</v>
      </c>
      <c r="M57" s="79" t="s">
        <v>542</v>
      </c>
      <c r="N57" s="79" t="s">
        <v>543</v>
      </c>
      <c r="O57" s="80" t="s">
        <v>544</v>
      </c>
      <c r="P57" s="46"/>
      <c r="Q57" s="46"/>
      <c r="R57" s="46"/>
      <c r="S57" s="46"/>
      <c r="T57" s="46"/>
      <c r="U57" s="46"/>
    </row>
    <row r="58" spans="1:21" ht="31.5" customHeight="1" x14ac:dyDescent="0.15">
      <c r="B58" s="1146" t="s">
        <v>24</v>
      </c>
      <c r="C58" s="1147"/>
      <c r="D58" s="1152" t="s">
        <v>25</v>
      </c>
      <c r="E58" s="1153"/>
      <c r="F58" s="1153"/>
      <c r="G58" s="1153"/>
      <c r="H58" s="1153"/>
      <c r="I58" s="1153"/>
      <c r="J58" s="1154"/>
      <c r="K58" s="81"/>
      <c r="L58" s="82"/>
      <c r="M58" s="82"/>
      <c r="N58" s="82"/>
      <c r="O58" s="83"/>
    </row>
    <row r="59" spans="1:21" ht="31.5" customHeight="1" x14ac:dyDescent="0.15">
      <c r="B59" s="1148"/>
      <c r="C59" s="1149"/>
      <c r="D59" s="1155" t="s">
        <v>26</v>
      </c>
      <c r="E59" s="1156"/>
      <c r="F59" s="1156"/>
      <c r="G59" s="1156"/>
      <c r="H59" s="1156"/>
      <c r="I59" s="1156"/>
      <c r="J59" s="1157"/>
      <c r="K59" s="84"/>
      <c r="L59" s="85"/>
      <c r="M59" s="85"/>
      <c r="N59" s="85"/>
      <c r="O59" s="86"/>
    </row>
    <row r="60" spans="1:21" ht="31.5" customHeight="1" thickBot="1" x14ac:dyDescent="0.2">
      <c r="B60" s="1150"/>
      <c r="C60" s="1151"/>
      <c r="D60" s="1158" t="s">
        <v>27</v>
      </c>
      <c r="E60" s="1159"/>
      <c r="F60" s="1159"/>
      <c r="G60" s="1159"/>
      <c r="H60" s="1159"/>
      <c r="I60" s="1159"/>
      <c r="J60" s="1160"/>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RrRQurHpXz49fv4QAVK9o3xMoHE7bu8dI7HYxzUgngMkxEOTmKqdBczsytfM+LhK+cj22rVuq1yx7lFrTfGPBg==" saltValue="LtMlmYLMle3wXZ2OQ3kDN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7" zoomScale="70" zoomScaleNormal="7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524</v>
      </c>
      <c r="J40" s="101" t="s">
        <v>525</v>
      </c>
      <c r="K40" s="101" t="s">
        <v>526</v>
      </c>
      <c r="L40" s="101" t="s">
        <v>527</v>
      </c>
      <c r="M40" s="102" t="s">
        <v>528</v>
      </c>
    </row>
    <row r="41" spans="2:13" ht="27.75" customHeight="1" x14ac:dyDescent="0.15">
      <c r="B41" s="1181" t="s">
        <v>30</v>
      </c>
      <c r="C41" s="1182"/>
      <c r="D41" s="103"/>
      <c r="E41" s="1183" t="s">
        <v>31</v>
      </c>
      <c r="F41" s="1183"/>
      <c r="G41" s="1183"/>
      <c r="H41" s="1184"/>
      <c r="I41" s="342">
        <v>2898</v>
      </c>
      <c r="J41" s="343">
        <v>3057</v>
      </c>
      <c r="K41" s="343">
        <v>3060</v>
      </c>
      <c r="L41" s="343">
        <v>2899</v>
      </c>
      <c r="M41" s="344">
        <v>2662</v>
      </c>
    </row>
    <row r="42" spans="2:13" ht="27.75" customHeight="1" x14ac:dyDescent="0.15">
      <c r="B42" s="1171"/>
      <c r="C42" s="1172"/>
      <c r="D42" s="104"/>
      <c r="E42" s="1175" t="s">
        <v>32</v>
      </c>
      <c r="F42" s="1175"/>
      <c r="G42" s="1175"/>
      <c r="H42" s="1176"/>
      <c r="I42" s="345" t="s">
        <v>485</v>
      </c>
      <c r="J42" s="346" t="s">
        <v>485</v>
      </c>
      <c r="K42" s="346" t="s">
        <v>485</v>
      </c>
      <c r="L42" s="346" t="s">
        <v>485</v>
      </c>
      <c r="M42" s="347" t="s">
        <v>485</v>
      </c>
    </row>
    <row r="43" spans="2:13" ht="27.75" customHeight="1" x14ac:dyDescent="0.15">
      <c r="B43" s="1171"/>
      <c r="C43" s="1172"/>
      <c r="D43" s="104"/>
      <c r="E43" s="1175" t="s">
        <v>33</v>
      </c>
      <c r="F43" s="1175"/>
      <c r="G43" s="1175"/>
      <c r="H43" s="1176"/>
      <c r="I43" s="345">
        <v>1845</v>
      </c>
      <c r="J43" s="346">
        <v>1760</v>
      </c>
      <c r="K43" s="346">
        <v>1641</v>
      </c>
      <c r="L43" s="346">
        <v>1461</v>
      </c>
      <c r="M43" s="347">
        <v>1276</v>
      </c>
    </row>
    <row r="44" spans="2:13" ht="27.75" customHeight="1" x14ac:dyDescent="0.15">
      <c r="B44" s="1171"/>
      <c r="C44" s="1172"/>
      <c r="D44" s="104"/>
      <c r="E44" s="1175" t="s">
        <v>34</v>
      </c>
      <c r="F44" s="1175"/>
      <c r="G44" s="1175"/>
      <c r="H44" s="1176"/>
      <c r="I44" s="345">
        <v>117</v>
      </c>
      <c r="J44" s="346">
        <v>110</v>
      </c>
      <c r="K44" s="346">
        <v>101</v>
      </c>
      <c r="L44" s="346">
        <v>92</v>
      </c>
      <c r="M44" s="347">
        <v>90</v>
      </c>
    </row>
    <row r="45" spans="2:13" ht="27.75" customHeight="1" x14ac:dyDescent="0.15">
      <c r="B45" s="1171"/>
      <c r="C45" s="1172"/>
      <c r="D45" s="104"/>
      <c r="E45" s="1175" t="s">
        <v>35</v>
      </c>
      <c r="F45" s="1175"/>
      <c r="G45" s="1175"/>
      <c r="H45" s="1176"/>
      <c r="I45" s="345">
        <v>995</v>
      </c>
      <c r="J45" s="346">
        <v>1033</v>
      </c>
      <c r="K45" s="346">
        <v>988</v>
      </c>
      <c r="L45" s="346">
        <v>902</v>
      </c>
      <c r="M45" s="347">
        <v>538</v>
      </c>
    </row>
    <row r="46" spans="2:13" ht="27.75" customHeight="1" x14ac:dyDescent="0.15">
      <c r="B46" s="1171"/>
      <c r="C46" s="1172"/>
      <c r="D46" s="105"/>
      <c r="E46" s="1175" t="s">
        <v>36</v>
      </c>
      <c r="F46" s="1175"/>
      <c r="G46" s="1175"/>
      <c r="H46" s="1176"/>
      <c r="I46" s="345" t="s">
        <v>485</v>
      </c>
      <c r="J46" s="346" t="s">
        <v>485</v>
      </c>
      <c r="K46" s="346" t="s">
        <v>485</v>
      </c>
      <c r="L46" s="346" t="s">
        <v>485</v>
      </c>
      <c r="M46" s="347" t="s">
        <v>485</v>
      </c>
    </row>
    <row r="47" spans="2:13" ht="27.75" customHeight="1" x14ac:dyDescent="0.15">
      <c r="B47" s="1171"/>
      <c r="C47" s="1172"/>
      <c r="D47" s="106"/>
      <c r="E47" s="1185" t="s">
        <v>37</v>
      </c>
      <c r="F47" s="1186"/>
      <c r="G47" s="1186"/>
      <c r="H47" s="1187"/>
      <c r="I47" s="345" t="s">
        <v>485</v>
      </c>
      <c r="J47" s="346" t="s">
        <v>485</v>
      </c>
      <c r="K47" s="346" t="s">
        <v>485</v>
      </c>
      <c r="L47" s="346" t="s">
        <v>485</v>
      </c>
      <c r="M47" s="347" t="s">
        <v>485</v>
      </c>
    </row>
    <row r="48" spans="2:13" ht="27.75" customHeight="1" x14ac:dyDescent="0.15">
      <c r="B48" s="1171"/>
      <c r="C48" s="1172"/>
      <c r="D48" s="104"/>
      <c r="E48" s="1175" t="s">
        <v>38</v>
      </c>
      <c r="F48" s="1175"/>
      <c r="G48" s="1175"/>
      <c r="H48" s="1176"/>
      <c r="I48" s="345" t="s">
        <v>485</v>
      </c>
      <c r="J48" s="346" t="s">
        <v>485</v>
      </c>
      <c r="K48" s="346" t="s">
        <v>485</v>
      </c>
      <c r="L48" s="346" t="s">
        <v>485</v>
      </c>
      <c r="M48" s="347" t="s">
        <v>485</v>
      </c>
    </row>
    <row r="49" spans="2:13" ht="27.75" customHeight="1" x14ac:dyDescent="0.15">
      <c r="B49" s="1173"/>
      <c r="C49" s="1174"/>
      <c r="D49" s="104"/>
      <c r="E49" s="1175" t="s">
        <v>39</v>
      </c>
      <c r="F49" s="1175"/>
      <c r="G49" s="1175"/>
      <c r="H49" s="1176"/>
      <c r="I49" s="345" t="s">
        <v>485</v>
      </c>
      <c r="J49" s="346" t="s">
        <v>485</v>
      </c>
      <c r="K49" s="346" t="s">
        <v>485</v>
      </c>
      <c r="L49" s="346" t="s">
        <v>485</v>
      </c>
      <c r="M49" s="347" t="s">
        <v>485</v>
      </c>
    </row>
    <row r="50" spans="2:13" ht="27.75" customHeight="1" x14ac:dyDescent="0.15">
      <c r="B50" s="1169" t="s">
        <v>40</v>
      </c>
      <c r="C50" s="1170"/>
      <c r="D50" s="107"/>
      <c r="E50" s="1175" t="s">
        <v>41</v>
      </c>
      <c r="F50" s="1175"/>
      <c r="G50" s="1175"/>
      <c r="H50" s="1176"/>
      <c r="I50" s="345">
        <v>6047</v>
      </c>
      <c r="J50" s="346">
        <v>6036</v>
      </c>
      <c r="K50" s="346">
        <v>6147</v>
      </c>
      <c r="L50" s="346">
        <v>6255</v>
      </c>
      <c r="M50" s="347">
        <v>5951</v>
      </c>
    </row>
    <row r="51" spans="2:13" ht="27.75" customHeight="1" x14ac:dyDescent="0.15">
      <c r="B51" s="1171"/>
      <c r="C51" s="1172"/>
      <c r="D51" s="104"/>
      <c r="E51" s="1175" t="s">
        <v>42</v>
      </c>
      <c r="F51" s="1175"/>
      <c r="G51" s="1175"/>
      <c r="H51" s="1176"/>
      <c r="I51" s="345">
        <v>13</v>
      </c>
      <c r="J51" s="346">
        <v>14</v>
      </c>
      <c r="K51" s="346">
        <v>9</v>
      </c>
      <c r="L51" s="346">
        <v>5</v>
      </c>
      <c r="M51" s="347" t="s">
        <v>485</v>
      </c>
    </row>
    <row r="52" spans="2:13" ht="27.75" customHeight="1" x14ac:dyDescent="0.15">
      <c r="B52" s="1173"/>
      <c r="C52" s="1174"/>
      <c r="D52" s="104"/>
      <c r="E52" s="1175" t="s">
        <v>43</v>
      </c>
      <c r="F52" s="1175"/>
      <c r="G52" s="1175"/>
      <c r="H52" s="1176"/>
      <c r="I52" s="345">
        <v>5778</v>
      </c>
      <c r="J52" s="346">
        <v>5643</v>
      </c>
      <c r="K52" s="346">
        <v>5454</v>
      </c>
      <c r="L52" s="346">
        <v>4862</v>
      </c>
      <c r="M52" s="347">
        <v>4611</v>
      </c>
    </row>
    <row r="53" spans="2:13" ht="27.75" customHeight="1" thickBot="1" x14ac:dyDescent="0.2">
      <c r="B53" s="1177" t="s">
        <v>19</v>
      </c>
      <c r="C53" s="1178"/>
      <c r="D53" s="108"/>
      <c r="E53" s="1179" t="s">
        <v>44</v>
      </c>
      <c r="F53" s="1179"/>
      <c r="G53" s="1179"/>
      <c r="H53" s="1180"/>
      <c r="I53" s="348">
        <v>-5983</v>
      </c>
      <c r="J53" s="349">
        <v>-5733</v>
      </c>
      <c r="K53" s="349">
        <v>-5821</v>
      </c>
      <c r="L53" s="349">
        <v>-5767</v>
      </c>
      <c r="M53" s="350">
        <v>-5996</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VolSRckxX+fmS/FVRn3uzi9z5/oqvXcqGurklg2eDCYBoBli99pOG6xuaaTF1xku8HCul2lpZIvLBjFAYDeMOA==" saltValue="n4P/fAI+h+zAS5xys/3eI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53" zoomScale="55" zoomScaleNormal="55" zoomScaleSheetLayoutView="100" workbookViewId="0">
      <selection activeCell="F57" sqref="F57"/>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526</v>
      </c>
      <c r="G54" s="117" t="s">
        <v>527</v>
      </c>
      <c r="H54" s="118" t="s">
        <v>528</v>
      </c>
    </row>
    <row r="55" spans="2:8" ht="52.5" customHeight="1" x14ac:dyDescent="0.15">
      <c r="B55" s="119"/>
      <c r="C55" s="1196" t="s">
        <v>46</v>
      </c>
      <c r="D55" s="1196"/>
      <c r="E55" s="1197"/>
      <c r="F55" s="120">
        <v>2986</v>
      </c>
      <c r="G55" s="120">
        <v>3065</v>
      </c>
      <c r="H55" s="121">
        <v>2890</v>
      </c>
    </row>
    <row r="56" spans="2:8" ht="52.5" customHeight="1" x14ac:dyDescent="0.15">
      <c r="B56" s="122"/>
      <c r="C56" s="1198" t="s">
        <v>47</v>
      </c>
      <c r="D56" s="1198"/>
      <c r="E56" s="1199"/>
      <c r="F56" s="123">
        <v>499</v>
      </c>
      <c r="G56" s="123">
        <v>500</v>
      </c>
      <c r="H56" s="124">
        <v>517</v>
      </c>
    </row>
    <row r="57" spans="2:8" ht="53.25" customHeight="1" x14ac:dyDescent="0.15">
      <c r="B57" s="122"/>
      <c r="C57" s="1200" t="s">
        <v>48</v>
      </c>
      <c r="D57" s="1200"/>
      <c r="E57" s="1201"/>
      <c r="F57" s="125">
        <v>2997</v>
      </c>
      <c r="G57" s="125">
        <v>2903</v>
      </c>
      <c r="H57" s="126">
        <v>2836</v>
      </c>
    </row>
    <row r="58" spans="2:8" ht="45.75" customHeight="1" x14ac:dyDescent="0.15">
      <c r="B58" s="127"/>
      <c r="C58" s="1188" t="s">
        <v>561</v>
      </c>
      <c r="D58" s="1189"/>
      <c r="E58" s="1190"/>
      <c r="F58" s="128">
        <v>900</v>
      </c>
      <c r="G58" s="128">
        <v>900</v>
      </c>
      <c r="H58" s="129">
        <v>900</v>
      </c>
    </row>
    <row r="59" spans="2:8" ht="45.75" customHeight="1" x14ac:dyDescent="0.15">
      <c r="B59" s="127"/>
      <c r="C59" s="1188" t="s">
        <v>562</v>
      </c>
      <c r="D59" s="1189"/>
      <c r="E59" s="1190"/>
      <c r="F59" s="128">
        <v>769</v>
      </c>
      <c r="G59" s="128">
        <v>775</v>
      </c>
      <c r="H59" s="129">
        <v>687</v>
      </c>
    </row>
    <row r="60" spans="2:8" ht="45.75" customHeight="1" x14ac:dyDescent="0.15">
      <c r="B60" s="127"/>
      <c r="C60" s="1188" t="s">
        <v>563</v>
      </c>
      <c r="D60" s="1189"/>
      <c r="E60" s="1190"/>
      <c r="F60" s="128">
        <v>344</v>
      </c>
      <c r="G60" s="128">
        <v>344</v>
      </c>
      <c r="H60" s="129">
        <v>344</v>
      </c>
    </row>
    <row r="61" spans="2:8" ht="45.75" customHeight="1" x14ac:dyDescent="0.15">
      <c r="B61" s="127"/>
      <c r="C61" s="1188" t="s">
        <v>564</v>
      </c>
      <c r="D61" s="1189"/>
      <c r="E61" s="1190"/>
      <c r="F61" s="128">
        <v>327</v>
      </c>
      <c r="G61" s="128">
        <v>326</v>
      </c>
      <c r="H61" s="129">
        <v>327</v>
      </c>
    </row>
    <row r="62" spans="2:8" ht="45.75" customHeight="1" thickBot="1" x14ac:dyDescent="0.2">
      <c r="B62" s="130"/>
      <c r="C62" s="1191" t="s">
        <v>565</v>
      </c>
      <c r="D62" s="1192"/>
      <c r="E62" s="1193"/>
      <c r="F62" s="131">
        <v>174</v>
      </c>
      <c r="G62" s="131">
        <v>171</v>
      </c>
      <c r="H62" s="132">
        <v>199</v>
      </c>
    </row>
    <row r="63" spans="2:8" ht="52.5" customHeight="1" thickBot="1" x14ac:dyDescent="0.2">
      <c r="B63" s="133"/>
      <c r="C63" s="1194" t="s">
        <v>49</v>
      </c>
      <c r="D63" s="1194"/>
      <c r="E63" s="1195"/>
      <c r="F63" s="134">
        <v>6481</v>
      </c>
      <c r="G63" s="134">
        <v>6468</v>
      </c>
      <c r="H63" s="135">
        <v>6244</v>
      </c>
    </row>
    <row r="64" spans="2:8" x14ac:dyDescent="0.15"/>
  </sheetData>
  <sheetProtection algorithmName="SHA-512" hashValue="BELDKlaPQGak40a2QeGOhaxyHi2xO1R2cfdJWwhCUGhvgwxIGlWPmEpWR0RF0+3LTkDvpo6dsLIruLIj2lWv7Q==" saltValue="VeWOFFi+v0B8xRy9JWWc5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523</v>
      </c>
      <c r="G2" s="149"/>
      <c r="H2" s="150"/>
    </row>
    <row r="3" spans="1:8" x14ac:dyDescent="0.15">
      <c r="A3" s="146" t="s">
        <v>516</v>
      </c>
      <c r="B3" s="151"/>
      <c r="C3" s="152"/>
      <c r="D3" s="153">
        <v>165620</v>
      </c>
      <c r="E3" s="154"/>
      <c r="F3" s="155">
        <v>126262</v>
      </c>
      <c r="G3" s="156"/>
      <c r="H3" s="157"/>
    </row>
    <row r="4" spans="1:8" x14ac:dyDescent="0.15">
      <c r="A4" s="158"/>
      <c r="B4" s="159"/>
      <c r="C4" s="160"/>
      <c r="D4" s="161">
        <v>103985</v>
      </c>
      <c r="E4" s="162"/>
      <c r="F4" s="163">
        <v>56769</v>
      </c>
      <c r="G4" s="164"/>
      <c r="H4" s="165"/>
    </row>
    <row r="5" spans="1:8" x14ac:dyDescent="0.15">
      <c r="A5" s="146" t="s">
        <v>518</v>
      </c>
      <c r="B5" s="151"/>
      <c r="C5" s="152"/>
      <c r="D5" s="153">
        <v>188859</v>
      </c>
      <c r="E5" s="154"/>
      <c r="F5" s="155">
        <v>126525</v>
      </c>
      <c r="G5" s="156"/>
      <c r="H5" s="157"/>
    </row>
    <row r="6" spans="1:8" x14ac:dyDescent="0.15">
      <c r="A6" s="158"/>
      <c r="B6" s="159"/>
      <c r="C6" s="160"/>
      <c r="D6" s="161">
        <v>89120</v>
      </c>
      <c r="E6" s="162"/>
      <c r="F6" s="163">
        <v>67052</v>
      </c>
      <c r="G6" s="164"/>
      <c r="H6" s="165"/>
    </row>
    <row r="7" spans="1:8" x14ac:dyDescent="0.15">
      <c r="A7" s="146" t="s">
        <v>519</v>
      </c>
      <c r="B7" s="151"/>
      <c r="C7" s="152"/>
      <c r="D7" s="153">
        <v>142604</v>
      </c>
      <c r="E7" s="154"/>
      <c r="F7" s="155">
        <v>122054</v>
      </c>
      <c r="G7" s="156"/>
      <c r="H7" s="157"/>
    </row>
    <row r="8" spans="1:8" x14ac:dyDescent="0.15">
      <c r="A8" s="158"/>
      <c r="B8" s="159"/>
      <c r="C8" s="160"/>
      <c r="D8" s="161">
        <v>95104</v>
      </c>
      <c r="E8" s="162"/>
      <c r="F8" s="163">
        <v>68298</v>
      </c>
      <c r="G8" s="164"/>
      <c r="H8" s="165"/>
    </row>
    <row r="9" spans="1:8" x14ac:dyDescent="0.15">
      <c r="A9" s="146" t="s">
        <v>520</v>
      </c>
      <c r="B9" s="151"/>
      <c r="C9" s="152"/>
      <c r="D9" s="153">
        <v>158859</v>
      </c>
      <c r="E9" s="154"/>
      <c r="F9" s="155">
        <v>111644</v>
      </c>
      <c r="G9" s="156"/>
      <c r="H9" s="157"/>
    </row>
    <row r="10" spans="1:8" x14ac:dyDescent="0.15">
      <c r="A10" s="158"/>
      <c r="B10" s="159"/>
      <c r="C10" s="160"/>
      <c r="D10" s="161">
        <v>110816</v>
      </c>
      <c r="E10" s="162"/>
      <c r="F10" s="163">
        <v>66606</v>
      </c>
      <c r="G10" s="164"/>
      <c r="H10" s="165"/>
    </row>
    <row r="11" spans="1:8" x14ac:dyDescent="0.15">
      <c r="A11" s="146" t="s">
        <v>521</v>
      </c>
      <c r="B11" s="151"/>
      <c r="C11" s="152"/>
      <c r="D11" s="153">
        <v>184007</v>
      </c>
      <c r="E11" s="154"/>
      <c r="F11" s="155">
        <v>127917</v>
      </c>
      <c r="G11" s="156"/>
      <c r="H11" s="157"/>
    </row>
    <row r="12" spans="1:8" x14ac:dyDescent="0.15">
      <c r="A12" s="158"/>
      <c r="B12" s="159"/>
      <c r="C12" s="166"/>
      <c r="D12" s="161">
        <v>112636</v>
      </c>
      <c r="E12" s="162"/>
      <c r="F12" s="163">
        <v>69746</v>
      </c>
      <c r="G12" s="164"/>
      <c r="H12" s="165"/>
    </row>
    <row r="13" spans="1:8" x14ac:dyDescent="0.15">
      <c r="A13" s="146"/>
      <c r="B13" s="151"/>
      <c r="C13" s="152"/>
      <c r="D13" s="153">
        <v>167990</v>
      </c>
      <c r="E13" s="154"/>
      <c r="F13" s="155">
        <v>122880</v>
      </c>
      <c r="G13" s="167"/>
      <c r="H13" s="157"/>
    </row>
    <row r="14" spans="1:8" x14ac:dyDescent="0.15">
      <c r="A14" s="158"/>
      <c r="B14" s="159"/>
      <c r="C14" s="160"/>
      <c r="D14" s="161">
        <v>102332</v>
      </c>
      <c r="E14" s="162"/>
      <c r="F14" s="163">
        <v>65694</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9.41</v>
      </c>
      <c r="C19" s="168">
        <f>ROUND(VALUE(SUBSTITUTE(実質収支比率等に係る経年分析!G$48,"▲","-")),2)</f>
        <v>6.71</v>
      </c>
      <c r="D19" s="168">
        <f>ROUND(VALUE(SUBSTITUTE(実質収支比率等に係る経年分析!H$48,"▲","-")),2)</f>
        <v>7.48</v>
      </c>
      <c r="E19" s="168">
        <f>ROUND(VALUE(SUBSTITUTE(実質収支比率等に係る経年分析!I$48,"▲","-")),2)</f>
        <v>7.83</v>
      </c>
      <c r="F19" s="168">
        <f>ROUND(VALUE(SUBSTITUTE(実質収支比率等に係る経年分析!J$48,"▲","-")),2)</f>
        <v>6.93</v>
      </c>
    </row>
    <row r="20" spans="1:11" x14ac:dyDescent="0.15">
      <c r="A20" s="168" t="s">
        <v>53</v>
      </c>
      <c r="B20" s="168">
        <f>ROUND(VALUE(SUBSTITUTE(実質収支比率等に係る経年分析!F$47,"▲","-")),2)</f>
        <v>82.45</v>
      </c>
      <c r="C20" s="168">
        <f>ROUND(VALUE(SUBSTITUTE(実質収支比率等に係る経年分析!G$47,"▲","-")),2)</f>
        <v>80.56</v>
      </c>
      <c r="D20" s="168">
        <f>ROUND(VALUE(SUBSTITUTE(実質収支比率等に係る経年分析!H$47,"▲","-")),2)</f>
        <v>79.86</v>
      </c>
      <c r="E20" s="168">
        <f>ROUND(VALUE(SUBSTITUTE(実質収支比率等に係る経年分析!I$47,"▲","-")),2)</f>
        <v>83.49</v>
      </c>
      <c r="F20" s="168">
        <f>ROUND(VALUE(SUBSTITUTE(実質収支比率等に係る経年分析!J$47,"▲","-")),2)</f>
        <v>77.349999999999994</v>
      </c>
    </row>
    <row r="21" spans="1:11" x14ac:dyDescent="0.15">
      <c r="A21" s="168" t="s">
        <v>54</v>
      </c>
      <c r="B21" s="168">
        <f>IF(ISNUMBER(VALUE(SUBSTITUTE(実質収支比率等に係る経年分析!F$49,"▲","-"))),ROUND(VALUE(SUBSTITUTE(実質収支比率等に係る経年分析!F$49,"▲","-")),2),NA())</f>
        <v>-2.4300000000000002</v>
      </c>
      <c r="C21" s="168">
        <f>IF(ISNUMBER(VALUE(SUBSTITUTE(実質収支比率等に係る経年分析!G$49,"▲","-"))),ROUND(VALUE(SUBSTITUTE(実質収支比率等に係る経年分析!G$49,"▲","-")),2),NA())</f>
        <v>-1.36</v>
      </c>
      <c r="D21" s="168">
        <f>IF(ISNUMBER(VALUE(SUBSTITUTE(実質収支比率等に係る経年分析!H$49,"▲","-"))),ROUND(VALUE(SUBSTITUTE(実質収支比率等に係る経年分析!H$49,"▲","-")),2),NA())</f>
        <v>4.6100000000000003</v>
      </c>
      <c r="E21" s="168">
        <f>IF(ISNUMBER(VALUE(SUBSTITUTE(実質収支比率等に係る経年分析!I$49,"▲","-"))),ROUND(VALUE(SUBSTITUTE(実質収支比率等に係る経年分析!I$49,"▲","-")),2),NA())</f>
        <v>2.38</v>
      </c>
      <c r="F21" s="168">
        <f>IF(ISNUMBER(VALUE(SUBSTITUTE(実質収支比率等に係る経年分析!J$49,"▲","-"))),ROUND(VALUE(SUBSTITUTE(実質収支比率等に係る経年分析!J$49,"▲","-")),2),NA())</f>
        <v>-5.44</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0.62</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0.44</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0.31</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0.03</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0.01</v>
      </c>
    </row>
    <row r="32" spans="1:11" x14ac:dyDescent="0.15">
      <c r="A32" s="169" t="str">
        <f>IF(連結実質赤字比率に係る赤字・黒字の構成分析!C$38="",NA(),連結実質赤字比率に係る赤字・黒字の構成分析!C$38)</f>
        <v>介護保険特別会計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0.81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0.6</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0.28999999999999998</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0.76</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0.37</v>
      </c>
    </row>
    <row r="33" spans="1:16" x14ac:dyDescent="0.15">
      <c r="A33" s="169" t="str">
        <f>IF(連結実質赤字比率に係る赤字・黒字の構成分析!C$37="",NA(),連結実質赤字比率に係る赤字・黒字の構成分析!C$37)</f>
        <v>国民健康保険事業特別会計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0.89</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0.33</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0.82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0.73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0.86</v>
      </c>
    </row>
    <row r="34" spans="1:16" x14ac:dyDescent="0.15">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#VALUE!</v>
      </c>
      <c r="C34" s="169" t="e">
        <f>IF(ROUND(VALUE(SUBSTITUTE(連結実質赤字比率に係る赤字・黒字の構成分析!F$36,"▲", "-")), 2) &gt;= 0, ABS(ROUND(VALUE(SUBSTITUTE(連結実質赤字比率に係る赤字・黒字の構成分析!F$36,"▲", "-")), 2)), NA())</f>
        <v>#VALUE!</v>
      </c>
      <c r="D34" s="169" t="e">
        <f>IF(ROUND(VALUE(SUBSTITUTE(連結実質赤字比率に係る赤字・黒字の構成分析!G$36,"▲", "-")), 2) &lt; 0, ABS(ROUND(VALUE(SUBSTITUTE(連結実質赤字比率に係る赤字・黒字の構成分析!G$36,"▲", "-")), 2)), NA())</f>
        <v>#VALUE!</v>
      </c>
      <c r="E34" s="169" t="e">
        <f>IF(ROUND(VALUE(SUBSTITUTE(連結実質赤字比率に係る赤字・黒字の構成分析!G$36,"▲", "-")), 2) &gt;= 0, ABS(ROUND(VALUE(SUBSTITUTE(連結実質赤字比率に係る赤字・黒字の構成分析!G$36,"▲", "-")), 2)), NA())</f>
        <v>#VALUE!</v>
      </c>
      <c r="F34" s="169" t="e">
        <f>IF(ROUND(VALUE(SUBSTITUTE(連結実質赤字比率に係る赤字・黒字の構成分析!H$36,"▲", "-")), 2) &lt; 0, ABS(ROUND(VALUE(SUBSTITUTE(連結実質赤字比率に係る赤字・黒字の構成分析!H$36,"▲", "-")), 2)), NA())</f>
        <v>#VALUE!</v>
      </c>
      <c r="G34" s="169" t="e">
        <f>IF(ROUND(VALUE(SUBSTITUTE(連結実質赤字比率に係る赤字・黒字の構成分析!H$36,"▲", "-")), 2) &gt;= 0, ABS(ROUND(VALUE(SUBSTITUTE(連結実質赤字比率に係る赤字・黒字の構成分析!H$36,"▲", "-")), 2)), NA())</f>
        <v>#VALUE!</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0.65</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1.03</v>
      </c>
    </row>
    <row r="35" spans="1:16" x14ac:dyDescent="0.15">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2.59</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1.92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3.38</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4.96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4.3600000000000003</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9.41</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6.7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7.47</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7.82</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6.92</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643</v>
      </c>
      <c r="E42" s="170"/>
      <c r="F42" s="170"/>
      <c r="G42" s="170">
        <f>'実質公債費比率（分子）の構造'!L$52</f>
        <v>630</v>
      </c>
      <c r="H42" s="170"/>
      <c r="I42" s="170"/>
      <c r="J42" s="170">
        <f>'実質公債費比率（分子）の構造'!M$52</f>
        <v>622</v>
      </c>
      <c r="K42" s="170"/>
      <c r="L42" s="170"/>
      <c r="M42" s="170">
        <f>'実質公債費比率（分子）の構造'!N$52</f>
        <v>633</v>
      </c>
      <c r="N42" s="170"/>
      <c r="O42" s="170"/>
      <c r="P42" s="170">
        <f>'実質公債費比率（分子）の構造'!O$52</f>
        <v>642</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63</v>
      </c>
      <c r="B45" s="170">
        <f>'実質公債費比率（分子）の構造'!K$49</f>
        <v>6</v>
      </c>
      <c r="C45" s="170"/>
      <c r="D45" s="170"/>
      <c r="E45" s="170">
        <f>'実質公債費比率（分子）の構造'!L$49</f>
        <v>11</v>
      </c>
      <c r="F45" s="170"/>
      <c r="G45" s="170"/>
      <c r="H45" s="170">
        <f>'実質公債費比率（分子）の構造'!M$49</f>
        <v>13</v>
      </c>
      <c r="I45" s="170"/>
      <c r="J45" s="170"/>
      <c r="K45" s="170">
        <f>'実質公債費比率（分子）の構造'!N$49</f>
        <v>13</v>
      </c>
      <c r="L45" s="170"/>
      <c r="M45" s="170"/>
      <c r="N45" s="170">
        <f>'実質公債費比率（分子）の構造'!O$49</f>
        <v>13</v>
      </c>
      <c r="O45" s="170"/>
      <c r="P45" s="170"/>
    </row>
    <row r="46" spans="1:16" x14ac:dyDescent="0.15">
      <c r="A46" s="170" t="s">
        <v>64</v>
      </c>
      <c r="B46" s="170">
        <f>'実質公債費比率（分子）の構造'!K$48</f>
        <v>229</v>
      </c>
      <c r="C46" s="170"/>
      <c r="D46" s="170"/>
      <c r="E46" s="170">
        <f>'実質公債費比率（分子）の構造'!L$48</f>
        <v>246</v>
      </c>
      <c r="F46" s="170"/>
      <c r="G46" s="170"/>
      <c r="H46" s="170">
        <f>'実質公債費比率（分子）の構造'!M$48</f>
        <v>240</v>
      </c>
      <c r="I46" s="170"/>
      <c r="J46" s="170"/>
      <c r="K46" s="170">
        <f>'実質公債費比率（分子）の構造'!N$48</f>
        <v>222</v>
      </c>
      <c r="L46" s="170"/>
      <c r="M46" s="170"/>
      <c r="N46" s="170">
        <f>'実質公債費比率（分子）の構造'!O$48</f>
        <v>244</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385</v>
      </c>
      <c r="C49" s="170"/>
      <c r="D49" s="170"/>
      <c r="E49" s="170">
        <f>'実質公債費比率（分子）の構造'!L$45</f>
        <v>379</v>
      </c>
      <c r="F49" s="170"/>
      <c r="G49" s="170"/>
      <c r="H49" s="170">
        <f>'実質公債費比率（分子）の構造'!M$45</f>
        <v>404</v>
      </c>
      <c r="I49" s="170"/>
      <c r="J49" s="170"/>
      <c r="K49" s="170">
        <f>'実質公債費比率（分子）の構造'!N$45</f>
        <v>430</v>
      </c>
      <c r="L49" s="170"/>
      <c r="M49" s="170"/>
      <c r="N49" s="170">
        <f>'実質公債費比率（分子）の構造'!O$45</f>
        <v>470</v>
      </c>
      <c r="O49" s="170"/>
      <c r="P49" s="170"/>
    </row>
    <row r="50" spans="1:16" x14ac:dyDescent="0.15">
      <c r="A50" s="170" t="s">
        <v>67</v>
      </c>
      <c r="B50" s="170" t="e">
        <f>NA()</f>
        <v>#N/A</v>
      </c>
      <c r="C50" s="170">
        <f>IF(ISNUMBER('実質公債費比率（分子）の構造'!K$53),'実質公債費比率（分子）の構造'!K$53,NA())</f>
        <v>-23</v>
      </c>
      <c r="D50" s="170" t="e">
        <f>NA()</f>
        <v>#N/A</v>
      </c>
      <c r="E50" s="170" t="e">
        <f>NA()</f>
        <v>#N/A</v>
      </c>
      <c r="F50" s="170">
        <f>IF(ISNUMBER('実質公債費比率（分子）の構造'!L$53),'実質公債費比率（分子）の構造'!L$53,NA())</f>
        <v>6</v>
      </c>
      <c r="G50" s="170" t="e">
        <f>NA()</f>
        <v>#N/A</v>
      </c>
      <c r="H50" s="170" t="e">
        <f>NA()</f>
        <v>#N/A</v>
      </c>
      <c r="I50" s="170">
        <f>IF(ISNUMBER('実質公債費比率（分子）の構造'!M$53),'実質公債費比率（分子）の構造'!M$53,NA())</f>
        <v>35</v>
      </c>
      <c r="J50" s="170" t="e">
        <f>NA()</f>
        <v>#N/A</v>
      </c>
      <c r="K50" s="170" t="e">
        <f>NA()</f>
        <v>#N/A</v>
      </c>
      <c r="L50" s="170">
        <f>IF(ISNUMBER('実質公債費比率（分子）の構造'!N$53),'実質公債費比率（分子）の構造'!N$53,NA())</f>
        <v>32</v>
      </c>
      <c r="M50" s="170" t="e">
        <f>NA()</f>
        <v>#N/A</v>
      </c>
      <c r="N50" s="170" t="e">
        <f>NA()</f>
        <v>#N/A</v>
      </c>
      <c r="O50" s="170">
        <f>IF(ISNUMBER('実質公債費比率（分子）の構造'!O$53),'実質公債費比率（分子）の構造'!O$53,NA())</f>
        <v>85</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5778</v>
      </c>
      <c r="E56" s="169"/>
      <c r="F56" s="169"/>
      <c r="G56" s="169">
        <f>'将来負担比率（分子）の構造'!J$52</f>
        <v>5643</v>
      </c>
      <c r="H56" s="169"/>
      <c r="I56" s="169"/>
      <c r="J56" s="169">
        <f>'将来負担比率（分子）の構造'!K$52</f>
        <v>5454</v>
      </c>
      <c r="K56" s="169"/>
      <c r="L56" s="169"/>
      <c r="M56" s="169">
        <f>'将来負担比率（分子）の構造'!L$52</f>
        <v>4862</v>
      </c>
      <c r="N56" s="169"/>
      <c r="O56" s="169"/>
      <c r="P56" s="169">
        <f>'将来負担比率（分子）の構造'!M$52</f>
        <v>4611</v>
      </c>
    </row>
    <row r="57" spans="1:16" x14ac:dyDescent="0.15">
      <c r="A57" s="169" t="s">
        <v>42</v>
      </c>
      <c r="B57" s="169"/>
      <c r="C57" s="169"/>
      <c r="D57" s="169">
        <f>'将来負担比率（分子）の構造'!I$51</f>
        <v>13</v>
      </c>
      <c r="E57" s="169"/>
      <c r="F57" s="169"/>
      <c r="G57" s="169">
        <f>'将来負担比率（分子）の構造'!J$51</f>
        <v>14</v>
      </c>
      <c r="H57" s="169"/>
      <c r="I57" s="169"/>
      <c r="J57" s="169">
        <f>'将来負担比率（分子）の構造'!K$51</f>
        <v>9</v>
      </c>
      <c r="K57" s="169"/>
      <c r="L57" s="169"/>
      <c r="M57" s="169">
        <f>'将来負担比率（分子）の構造'!L$51</f>
        <v>5</v>
      </c>
      <c r="N57" s="169"/>
      <c r="O57" s="169"/>
      <c r="P57" s="169" t="str">
        <f>'将来負担比率（分子）の構造'!M$51</f>
        <v>-</v>
      </c>
    </row>
    <row r="58" spans="1:16" x14ac:dyDescent="0.15">
      <c r="A58" s="169" t="s">
        <v>41</v>
      </c>
      <c r="B58" s="169"/>
      <c r="C58" s="169"/>
      <c r="D58" s="169">
        <f>'将来負担比率（分子）の構造'!I$50</f>
        <v>6047</v>
      </c>
      <c r="E58" s="169"/>
      <c r="F58" s="169"/>
      <c r="G58" s="169">
        <f>'将来負担比率（分子）の構造'!J$50</f>
        <v>6036</v>
      </c>
      <c r="H58" s="169"/>
      <c r="I58" s="169"/>
      <c r="J58" s="169">
        <f>'将来負担比率（分子）の構造'!K$50</f>
        <v>6147</v>
      </c>
      <c r="K58" s="169"/>
      <c r="L58" s="169"/>
      <c r="M58" s="169">
        <f>'将来負担比率（分子）の構造'!L$50</f>
        <v>6255</v>
      </c>
      <c r="N58" s="169"/>
      <c r="O58" s="169"/>
      <c r="P58" s="169">
        <f>'将来負担比率（分子）の構造'!M$50</f>
        <v>5951</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995</v>
      </c>
      <c r="C62" s="169"/>
      <c r="D62" s="169"/>
      <c r="E62" s="169">
        <f>'将来負担比率（分子）の構造'!J$45</f>
        <v>1033</v>
      </c>
      <c r="F62" s="169"/>
      <c r="G62" s="169"/>
      <c r="H62" s="169">
        <f>'将来負担比率（分子）の構造'!K$45</f>
        <v>988</v>
      </c>
      <c r="I62" s="169"/>
      <c r="J62" s="169"/>
      <c r="K62" s="169">
        <f>'将来負担比率（分子）の構造'!L$45</f>
        <v>902</v>
      </c>
      <c r="L62" s="169"/>
      <c r="M62" s="169"/>
      <c r="N62" s="169">
        <f>'将来負担比率（分子）の構造'!M$45</f>
        <v>538</v>
      </c>
      <c r="O62" s="169"/>
      <c r="P62" s="169"/>
    </row>
    <row r="63" spans="1:16" x14ac:dyDescent="0.15">
      <c r="A63" s="169" t="s">
        <v>34</v>
      </c>
      <c r="B63" s="169">
        <f>'将来負担比率（分子）の構造'!I$44</f>
        <v>117</v>
      </c>
      <c r="C63" s="169"/>
      <c r="D63" s="169"/>
      <c r="E63" s="169">
        <f>'将来負担比率（分子）の構造'!J$44</f>
        <v>110</v>
      </c>
      <c r="F63" s="169"/>
      <c r="G63" s="169"/>
      <c r="H63" s="169">
        <f>'将来負担比率（分子）の構造'!K$44</f>
        <v>101</v>
      </c>
      <c r="I63" s="169"/>
      <c r="J63" s="169"/>
      <c r="K63" s="169">
        <f>'将来負担比率（分子）の構造'!L$44</f>
        <v>92</v>
      </c>
      <c r="L63" s="169"/>
      <c r="M63" s="169"/>
      <c r="N63" s="169">
        <f>'将来負担比率（分子）の構造'!M$44</f>
        <v>90</v>
      </c>
      <c r="O63" s="169"/>
      <c r="P63" s="169"/>
    </row>
    <row r="64" spans="1:16" x14ac:dyDescent="0.15">
      <c r="A64" s="169" t="s">
        <v>33</v>
      </c>
      <c r="B64" s="169">
        <f>'将来負担比率（分子）の構造'!I$43</f>
        <v>1845</v>
      </c>
      <c r="C64" s="169"/>
      <c r="D64" s="169"/>
      <c r="E64" s="169">
        <f>'将来負担比率（分子）の構造'!J$43</f>
        <v>1760</v>
      </c>
      <c r="F64" s="169"/>
      <c r="G64" s="169"/>
      <c r="H64" s="169">
        <f>'将来負担比率（分子）の構造'!K$43</f>
        <v>1641</v>
      </c>
      <c r="I64" s="169"/>
      <c r="J64" s="169"/>
      <c r="K64" s="169">
        <f>'将来負担比率（分子）の構造'!L$43</f>
        <v>1461</v>
      </c>
      <c r="L64" s="169"/>
      <c r="M64" s="169"/>
      <c r="N64" s="169">
        <f>'将来負担比率（分子）の構造'!M$43</f>
        <v>1276</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2898</v>
      </c>
      <c r="C66" s="169"/>
      <c r="D66" s="169"/>
      <c r="E66" s="169">
        <f>'将来負担比率（分子）の構造'!J$41</f>
        <v>3057</v>
      </c>
      <c r="F66" s="169"/>
      <c r="G66" s="169"/>
      <c r="H66" s="169">
        <f>'将来負担比率（分子）の構造'!K$41</f>
        <v>3060</v>
      </c>
      <c r="I66" s="169"/>
      <c r="J66" s="169"/>
      <c r="K66" s="169">
        <f>'将来負担比率（分子）の構造'!L$41</f>
        <v>2899</v>
      </c>
      <c r="L66" s="169"/>
      <c r="M66" s="169"/>
      <c r="N66" s="169">
        <f>'将来負担比率（分子）の構造'!M$41</f>
        <v>2662</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2986</v>
      </c>
      <c r="C72" s="173">
        <f>基金残高に係る経年分析!G55</f>
        <v>3065</v>
      </c>
      <c r="D72" s="173">
        <f>基金残高に係る経年分析!H55</f>
        <v>2890</v>
      </c>
    </row>
    <row r="73" spans="1:16" x14ac:dyDescent="0.15">
      <c r="A73" s="172" t="s">
        <v>74</v>
      </c>
      <c r="B73" s="173">
        <f>基金残高に係る経年分析!F56</f>
        <v>499</v>
      </c>
      <c r="C73" s="173">
        <f>基金残高に係る経年分析!G56</f>
        <v>500</v>
      </c>
      <c r="D73" s="173">
        <f>基金残高に係る経年分析!H56</f>
        <v>517</v>
      </c>
    </row>
    <row r="74" spans="1:16" x14ac:dyDescent="0.15">
      <c r="A74" s="172" t="s">
        <v>75</v>
      </c>
      <c r="B74" s="173">
        <f>基金残高に係る経年分析!F57</f>
        <v>2997</v>
      </c>
      <c r="C74" s="173">
        <f>基金残高に係る経年分析!G57</f>
        <v>2903</v>
      </c>
      <c r="D74" s="173">
        <f>基金残高に係る経年分析!H57</f>
        <v>2836</v>
      </c>
    </row>
  </sheetData>
  <sheetProtection algorithmName="SHA-512" hashValue="HhTtR2PHJyAnIBnEGyN4dKaDgIC3tFKQKTNSFKm7SpPgLe5N4PuCt2xxOcaUku3OJOgNZ9fdTghr0wZ5zx+gkA==" saltValue="KzQvBmxpOXZLxAF8It9u0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石原　昭平</cp:lastModifiedBy>
  <cp:lastPrinted>2025-03-14T05:27:11Z</cp:lastPrinted>
  <dcterms:created xsi:type="dcterms:W3CDTF">2025-02-19T02:34:22Z</dcterms:created>
  <dcterms:modified xsi:type="dcterms:W3CDTF">2025-04-03T02:45:51Z</dcterms:modified>
  <cp:category/>
</cp:coreProperties>
</file>