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70"/>
  <workbookPr/>
  <mc:AlternateContent xmlns:mc="http://schemas.openxmlformats.org/markup-compatibility/2006">
    <mc:Choice Requires="x15">
      <x15ac:absPath xmlns:x15ac="http://schemas.microsoft.com/office/spreadsheetml/2010/11/ac" url="E:\照会業務\"/>
    </mc:Choice>
  </mc:AlternateContent>
  <workbookProtection workbookAlgorithmName="SHA-512" workbookHashValue="u4GNOxmxzSgPgCl4uq2eaFuIKwf4iRdDWogzcDaCNo3WGwkjLwiH+ryDzL+DBDYygrLRuEw1kEsswfwIpS/QFA==" workbookSaltValue="0sB+uJ2oXn8L3CGGd8Cq0A==" workbookSpinCount="100000" lockStructure="1"/>
  <bookViews>
    <workbookView xWindow="-15" yWindow="6030" windowWidth="19230" windowHeight="60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T8" i="4"/>
  <c r="AL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<sst xmlns="http://schemas.openxmlformats.org/spreadsheetml/2006/main" count="240" uniqueCount="126">
  <si>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</si>
  <si>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</si>
  <si>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</si>
  <si>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</si>
  <si>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</si>
  <si>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</si>
  <si>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</si>
  <si>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</si>
  <si>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</si>
  <si>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</si>
  <si>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</si>
  <si>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</si>
  <si>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</si>
  <si>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</si>
  <si>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</si>
  <si>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</si>
  <si>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</si>
  <si>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</si>
  <si>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</si>
  <si>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</si>
  <si>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</si>
  <si>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</si>
  <si>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</si>
  <si>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</si>
  <si>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</si>
  <si>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</si>
  <si>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</si>
  <si>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</si>
  <si>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</si>
  <si>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</si>
  <si>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</si>
  <si>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</si>
  <si>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</si>
  <si>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</si>
  <si>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</si>
  <si>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</si>
  <si>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</si>
  <si>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</si>
  <si>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</si>
  <si>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</si>
  <si>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</si>
  <si>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</si>
  <si>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</si>
  <si>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</si>
  <si>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</si>
  <si>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</si>
  <si>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</si>
  <si>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</si>
  <si>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</si>
  <si>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</si>
  <si>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</si>
  <si>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</si>
  <si>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</si>
  <si>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</si>
  <si>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</si>
  <si>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</si>
  <si>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</si>
  <si>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</si>
  <si>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</si>
  <si>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</si>
  <si>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</si>
  <si>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</si>
  <si>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</si>
  <si>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</si>
  <si>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</si>
  <si>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</si>
  <si>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</si>
  <si>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</si>
  <si>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</si>
  <si>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</si>
  <si>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</si>
  <si>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</si>
  <si>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</si>
  <si>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</si>
  <si>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</si>
  <si>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</si>
  <si>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</si>
  <si>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</si>
  <si>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</si>
  <si>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</si>
  <si>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</si>
  <si>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</si>
  <si>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</si>
  <si>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</si>
  <si>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</si>
  <si>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</si>
  <si>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</si>
  <si>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</si>
  <si>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</si>
  <si>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</si>
  <si>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</si>
  <si>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</si>
  <si>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</si>
  <si>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</si>
  <si>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</si>
  <si>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</si>
  <si>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</si>
  <si>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</si>
  <si>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</si>
  <si>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</si>
  <si>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</si>
  <si>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</si>
  <si>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</si>
  <si>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</si>
  <si>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</si>
  <si>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</si>
  <si>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</si>
  <si>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</si>
  <si>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</si>
  <si>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</si>
  <si>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</si>
  <si>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</si>
  <si>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</si>
  <si>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</si>
  <si>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</si>
  <si>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</si>
  <si>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</si>
  <si>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</si>
  <si>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</si>
  <si>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</si>
  <si>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</si>
  <si>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</si>
  <si>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</si>
  <si>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後は処理区域内の人口減少により料金収入が減少し、また各施設の機器更新の費用が増えていくことが予想されます。そのための財源確保については平成28年度に使用料金の改定を行い自主財源の増加をはかりました。
　平成28年度に策定した経営戦略に基づき将来的な経費の平準化を図り、将来にわたって安定的に持続可能な運営を行っていきます。
　地域の生活排水を担う事業でありますので、引き続き事業運営を継続していきます。</t>
    <phoneticPr fontId="4"/>
  </si>
  <si>
    <t>　阿智村農業集落排水事業では料金収入で維持管理費等の運営費を賄うことができず、運営費の一部と施設を建設する時に借入れた地方債の元利償還金の全部を一般会計から繰り入れています。農集排処理区は山間部所在で、人口の減少に伴い各家庭からの排水量が減少し利用率は年々減少傾向にあります。それに比例して使用料収入の減少が見込まれますので、今後の傾向として、施設の修繕やメンテナンスにかかる費用が増えてくると経費回収率は減少し、汚水処理原価が上昇すると思われます。
　以上の様な状況から将来的に農集排事業経営は収入が減少し支出が増えていくことが予想されます。これに対する一つの対応策として近年では近接する下水道処理区に農集排処理区を統合し農集排の処理場を廃止することで、自治体全体の汚水処理費用を縮小する方策がとられている自治体もあります。しかし阿智村では下水道処理区と農集排処理区の距離が離れすぎていることと、地形的な問題もあること。それに加え統廃合の初期投資には大きな費用が掛かることが予想され、統廃合案は現実的ではないと考えています。
　今年度以降5年間では、施設の故障等は修繕の対応で維持管理を行い、継続して現況の事業の運営を行っていく計画です。
　平成28年度に料金改定を実施し4月使用分から新料金による使用料の徴収を行いました。平成29年度は前年度に経営戦略の策定が終了し委託料が減少した関係で、経費回収率と汚水処理原価にその影響が出ています。</t>
    <rPh sb="563" eb="565">
      <t>ヘイセイ</t>
    </rPh>
    <rPh sb="567" eb="569">
      <t>ネンド</t>
    </rPh>
    <rPh sb="570" eb="573">
      <t>ゼンネンド</t>
    </rPh>
    <rPh sb="574" eb="576">
      <t>ケイエイ</t>
    </rPh>
    <rPh sb="576" eb="578">
      <t>センリャク</t>
    </rPh>
    <rPh sb="579" eb="581">
      <t>サクテイ</t>
    </rPh>
    <rPh sb="582" eb="584">
      <t>シュウリョウ</t>
    </rPh>
    <rPh sb="585" eb="588">
      <t>イタクリョウ</t>
    </rPh>
    <rPh sb="589" eb="591">
      <t>ゲンショウ</t>
    </rPh>
    <rPh sb="593" eb="595">
      <t>カンケイ</t>
    </rPh>
    <rPh sb="597" eb="599">
      <t>ケイヒ</t>
    </rPh>
    <rPh sb="599" eb="601">
      <t>カイシュウ</t>
    </rPh>
    <rPh sb="601" eb="602">
      <t>リツ</t>
    </rPh>
    <rPh sb="603" eb="605">
      <t>オスイ</t>
    </rPh>
    <rPh sb="605" eb="607">
      <t>ショリ</t>
    </rPh>
    <rPh sb="607" eb="609">
      <t>ゲンカ</t>
    </rPh>
    <rPh sb="612" eb="614">
      <t>エイキョウ</t>
    </rPh>
    <rPh sb="615" eb="616">
      <t>デ</t>
    </rPh>
    <phoneticPr fontId="4"/>
  </si>
  <si>
    <t>　阿智村には農業集落排水の汚水処理場が4施設あり、平成10年度～平成15年度に供用開始され、現在15年～20年が経過しています。一番年数の経過している浪合の処理場では平成22年度に機能強化対策を策定し平成23年度に処理水槽の防食工事を実施しました。今後はさらに耐用年数を迎える機器の更新費用が増加していく見込みです。このことから平成26年度に4施設の機能診断及び整備構想を策定しました。これにより将来的に耐用年数を超える機器や設備を把握し計画的な投資による更新を行っていきます。</t>
    <rPh sb="124" eb="12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</si>
</sst>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5A-4678-A23C-D1FDD21A393F}"/>
            </c:ext>
          </c:extLst>
        </c:ser>
        <c:dLbls>
          <c:showLegendKey val="0"/>
          <c:showVal val="0"/>
          <c:showCatName val="0"/>
          <c:showSerName val="0"/>
          <c:showPercent val="0"/>
          <c:showBubbleSize val="0"/>
        </c:dLbls>
        <c:gapWidth val="150"/>
        <c:axId val="45468672"/>
        <c:axId val="689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6B5A-4678-A23C-D1FDD21A393F}"/>
            </c:ext>
          </c:extLst>
        </c:ser>
        <c:dLbls>
          <c:showLegendKey val="0"/>
          <c:showVal val="0"/>
          <c:showCatName val="0"/>
          <c:showSerName val="0"/>
          <c:showPercent val="0"/>
          <c:showBubbleSize val="0"/>
        </c:dLbls>
        <c:marker val="1"/>
        <c:smooth val="0"/>
        <c:axId val="45468672"/>
        <c:axId val="68930944"/>
      </c:lineChart>
      <c:dateAx>
        <c:axId val="45468672"/>
        <c:scaling>
          <c:orientation val="minMax"/>
        </c:scaling>
        <c:delete val="1"/>
        <c:axPos val="b"/>
        <c:numFmt formatCode="ge" sourceLinked="1"/>
        <c:majorTickMark val="none"/>
        <c:minorTickMark val="none"/>
        <c:tickLblPos val="none"/>
        <c:crossAx val="68930944"/>
        <c:crosses val="autoZero"/>
        <c:auto val="1"/>
        <c:lblOffset val="100"/>
        <c:baseTimeUnit val="years"/>
      </c:dateAx>
      <c:valAx>
        <c:axId val="689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27.53</c:v>
                </c:pt>
                <c:pt idx="1">
                  <c:v>25.65</c:v>
                </c:pt>
                <c:pt idx="2">
                  <c:v>25.41</c:v>
                </c:pt>
                <c:pt idx="3">
                  <c:v>26.94</c:v>
                </c:pt>
                <c:pt idx="4">
                  <c:v>26.71</c:v>
                </c:pt>
              </c:numCache>
            </c:numRef>
          </c:val>
          <c:extLst>
            <c:ext xmlns:c16="http://schemas.microsoft.com/office/drawing/2014/chart" uri="{C3380CC4-5D6E-409C-BE32-E72D297353CC}">
              <c16:uniqueId val="{00000000-6F49-44DD-8E3C-FB7FF8DD7000}"/>
            </c:ext>
          </c:extLst>
        </c:ser>
        <c:dLbls>
          <c:showLegendKey val="0"/>
          <c:showVal val="0"/>
          <c:showCatName val="0"/>
          <c:showSerName val="0"/>
          <c:showPercent val="0"/>
          <c:showBubbleSize val="0"/>
        </c:dLbls>
        <c:gapWidth val="150"/>
        <c:axId val="96640000"/>
        <c:axId val="966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6F49-44DD-8E3C-FB7FF8DD7000}"/>
            </c:ext>
          </c:extLst>
        </c:ser>
        <c:dLbls>
          <c:showLegendKey val="0"/>
          <c:showVal val="0"/>
          <c:showCatName val="0"/>
          <c:showSerName val="0"/>
          <c:showPercent val="0"/>
          <c:showBubbleSize val="0"/>
        </c:dLbls>
        <c:marker val="1"/>
        <c:smooth val="0"/>
        <c:axId val="96640000"/>
        <c:axId val="96642176"/>
      </c:lineChart>
      <c:dateAx>
        <c:axId val="96640000"/>
        <c:scaling>
          <c:orientation val="minMax"/>
        </c:scaling>
        <c:delete val="1"/>
        <c:axPos val="b"/>
        <c:numFmt formatCode="ge" sourceLinked="1"/>
        <c:majorTickMark val="none"/>
        <c:minorTickMark val="none"/>
        <c:tickLblPos val="none"/>
        <c:crossAx val="96642176"/>
        <c:crosses val="autoZero"/>
        <c:auto val="1"/>
        <c:lblOffset val="100"/>
        <c:baseTimeUnit val="years"/>
      </c:dateAx>
      <c:valAx>
        <c:axId val="966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88.56</c:v>
                </c:pt>
                <c:pt idx="4">
                  <c:v>90.6</c:v>
                </c:pt>
              </c:numCache>
            </c:numRef>
          </c:val>
          <c:extLst>
            <c:ext xmlns:c16="http://schemas.microsoft.com/office/drawing/2014/chart" uri="{C3380CC4-5D6E-409C-BE32-E72D297353CC}">
              <c16:uniqueId val="{00000000-C40D-4BDB-B041-3945A98F2786}"/>
            </c:ext>
          </c:extLst>
        </c:ser>
        <c:dLbls>
          <c:showLegendKey val="0"/>
          <c:showVal val="0"/>
          <c:showCatName val="0"/>
          <c:showSerName val="0"/>
          <c:showPercent val="0"/>
          <c:showBubbleSize val="0"/>
        </c:dLbls>
        <c:gapWidth val="150"/>
        <c:axId val="96656768"/>
        <c:axId val="1077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40D-4BDB-B041-3945A98F2786}"/>
            </c:ext>
          </c:extLst>
        </c:ser>
        <c:dLbls>
          <c:showLegendKey val="0"/>
          <c:showVal val="0"/>
          <c:showCatName val="0"/>
          <c:showSerName val="0"/>
          <c:showPercent val="0"/>
          <c:showBubbleSize val="0"/>
        </c:dLbls>
        <c:marker val="1"/>
        <c:smooth val="0"/>
        <c:axId val="96656768"/>
        <c:axId val="107701760"/>
      </c:lineChart>
      <c:dateAx>
        <c:axId val="96656768"/>
        <c:scaling>
          <c:orientation val="minMax"/>
        </c:scaling>
        <c:delete val="1"/>
        <c:axPos val="b"/>
        <c:numFmt formatCode="ge" sourceLinked="1"/>
        <c:majorTickMark val="none"/>
        <c:minorTickMark val="none"/>
        <c:tickLblPos val="none"/>
        <c:crossAx val="107701760"/>
        <c:crosses val="autoZero"/>
        <c:auto val="1"/>
        <c:lblOffset val="100"/>
        <c:baseTimeUnit val="years"/>
      </c:dateAx>
      <c:valAx>
        <c:axId val="1077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97.32</c:v>
                </c:pt>
                <c:pt idx="1">
                  <c:v>102.74</c:v>
                </c:pt>
                <c:pt idx="2">
                  <c:v>102.21</c:v>
                </c:pt>
                <c:pt idx="3">
                  <c:v>102.77</c:v>
                </c:pt>
                <c:pt idx="4">
                  <c:v>103.34</c:v>
                </c:pt>
              </c:numCache>
            </c:numRef>
          </c:val>
          <c:extLst>
            <c:ext xmlns:c16="http://schemas.microsoft.com/office/drawing/2014/chart" uri="{C3380CC4-5D6E-409C-BE32-E72D297353CC}">
              <c16:uniqueId val="{00000000-48B1-45DF-8028-EC975C5E7B91}"/>
            </c:ext>
          </c:extLst>
        </c:ser>
        <c:dLbls>
          <c:showLegendKey val="0"/>
          <c:showVal val="0"/>
          <c:showCatName val="0"/>
          <c:showSerName val="0"/>
          <c:showPercent val="0"/>
          <c:showBubbleSize val="0"/>
        </c:dLbls>
        <c:gapWidth val="150"/>
        <c:axId val="82313600"/>
        <c:axId val="8231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1-45DF-8028-EC975C5E7B91}"/>
            </c:ext>
          </c:extLst>
        </c:ser>
        <c:dLbls>
          <c:showLegendKey val="0"/>
          <c:showVal val="0"/>
          <c:showCatName val="0"/>
          <c:showSerName val="0"/>
          <c:showPercent val="0"/>
          <c:showBubbleSize val="0"/>
        </c:dLbls>
        <c:marker val="1"/>
        <c:smooth val="0"/>
        <c:axId val="82313600"/>
        <c:axId val="82315520"/>
      </c:lineChart>
      <c:dateAx>
        <c:axId val="82313600"/>
        <c:scaling>
          <c:orientation val="minMax"/>
        </c:scaling>
        <c:delete val="1"/>
        <c:axPos val="b"/>
        <c:numFmt formatCode="ge" sourceLinked="1"/>
        <c:majorTickMark val="none"/>
        <c:minorTickMark val="none"/>
        <c:tickLblPos val="none"/>
        <c:crossAx val="82315520"/>
        <c:crosses val="autoZero"/>
        <c:auto val="1"/>
        <c:lblOffset val="100"/>
        <c:baseTimeUnit val="years"/>
      </c:dateAx>
      <c:valAx>
        <c:axId val="82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30-4535-B83F-66EC6B024510}"/>
            </c:ext>
          </c:extLst>
        </c:ser>
        <c:dLbls>
          <c:showLegendKey val="0"/>
          <c:showVal val="0"/>
          <c:showCatName val="0"/>
          <c:showSerName val="0"/>
          <c:showPercent val="0"/>
          <c:showBubbleSize val="0"/>
        </c:dLbls>
        <c:gapWidth val="150"/>
        <c:axId val="84919040"/>
        <c:axId val="849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30-4535-B83F-66EC6B024510}"/>
            </c:ext>
          </c:extLst>
        </c:ser>
        <c:dLbls>
          <c:showLegendKey val="0"/>
          <c:showVal val="0"/>
          <c:showCatName val="0"/>
          <c:showSerName val="0"/>
          <c:showPercent val="0"/>
          <c:showBubbleSize val="0"/>
        </c:dLbls>
        <c:marker val="1"/>
        <c:smooth val="0"/>
        <c:axId val="84919040"/>
        <c:axId val="84920960"/>
      </c:lineChart>
      <c:dateAx>
        <c:axId val="84919040"/>
        <c:scaling>
          <c:orientation val="minMax"/>
        </c:scaling>
        <c:delete val="1"/>
        <c:axPos val="b"/>
        <c:numFmt formatCode="ge" sourceLinked="1"/>
        <c:majorTickMark val="none"/>
        <c:minorTickMark val="none"/>
        <c:tickLblPos val="none"/>
        <c:crossAx val="84920960"/>
        <c:crosses val="autoZero"/>
        <c:auto val="1"/>
        <c:lblOffset val="100"/>
        <c:baseTimeUnit val="years"/>
      </c:dateAx>
      <c:valAx>
        <c:axId val="849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3C-46E2-8FA4-4410975DFAC5}"/>
            </c:ext>
          </c:extLst>
        </c:ser>
        <c:dLbls>
          <c:showLegendKey val="0"/>
          <c:showVal val="0"/>
          <c:showCatName val="0"/>
          <c:showSerName val="0"/>
          <c:showPercent val="0"/>
          <c:showBubbleSize val="0"/>
        </c:dLbls>
        <c:gapWidth val="150"/>
        <c:axId val="86272640"/>
        <c:axId val="862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C-46E2-8FA4-4410975DFAC5}"/>
            </c:ext>
          </c:extLst>
        </c:ser>
        <c:dLbls>
          <c:showLegendKey val="0"/>
          <c:showVal val="0"/>
          <c:showCatName val="0"/>
          <c:showSerName val="0"/>
          <c:showPercent val="0"/>
          <c:showBubbleSize val="0"/>
        </c:dLbls>
        <c:marker val="1"/>
        <c:smooth val="0"/>
        <c:axId val="86272640"/>
        <c:axId val="86295296"/>
      </c:lineChart>
      <c:dateAx>
        <c:axId val="86272640"/>
        <c:scaling>
          <c:orientation val="minMax"/>
        </c:scaling>
        <c:delete val="1"/>
        <c:axPos val="b"/>
        <c:numFmt formatCode="ge" sourceLinked="1"/>
        <c:majorTickMark val="none"/>
        <c:minorTickMark val="none"/>
        <c:tickLblPos val="none"/>
        <c:crossAx val="86295296"/>
        <c:crosses val="autoZero"/>
        <c:auto val="1"/>
        <c:lblOffset val="100"/>
        <c:baseTimeUnit val="years"/>
      </c:dateAx>
      <c:valAx>
        <c:axId val="862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4F-4BC4-8088-65026603A8A1}"/>
            </c:ext>
          </c:extLst>
        </c:ser>
        <c:dLbls>
          <c:showLegendKey val="0"/>
          <c:showVal val="0"/>
          <c:showCatName val="0"/>
          <c:showSerName val="0"/>
          <c:showPercent val="0"/>
          <c:showBubbleSize val="0"/>
        </c:dLbls>
        <c:gapWidth val="150"/>
        <c:axId val="86531456"/>
        <c:axId val="865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4F-4BC4-8088-65026603A8A1}"/>
            </c:ext>
          </c:extLst>
        </c:ser>
        <c:dLbls>
          <c:showLegendKey val="0"/>
          <c:showVal val="0"/>
          <c:showCatName val="0"/>
          <c:showSerName val="0"/>
          <c:showPercent val="0"/>
          <c:showBubbleSize val="0"/>
        </c:dLbls>
        <c:marker val="1"/>
        <c:smooth val="0"/>
        <c:axId val="86531456"/>
        <c:axId val="86554112"/>
      </c:lineChart>
      <c:dateAx>
        <c:axId val="86531456"/>
        <c:scaling>
          <c:orientation val="minMax"/>
        </c:scaling>
        <c:delete val="1"/>
        <c:axPos val="b"/>
        <c:numFmt formatCode="ge" sourceLinked="1"/>
        <c:majorTickMark val="none"/>
        <c:minorTickMark val="none"/>
        <c:tickLblPos val="none"/>
        <c:crossAx val="86554112"/>
        <c:crosses val="autoZero"/>
        <c:auto val="1"/>
        <c:lblOffset val="100"/>
        <c:baseTimeUnit val="years"/>
      </c:dateAx>
      <c:valAx>
        <c:axId val="865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FA-401D-9537-6E812AA6E577}"/>
            </c:ext>
          </c:extLst>
        </c:ser>
        <c:dLbls>
          <c:showLegendKey val="0"/>
          <c:showVal val="0"/>
          <c:showCatName val="0"/>
          <c:showSerName val="0"/>
          <c:showPercent val="0"/>
          <c:showBubbleSize val="0"/>
        </c:dLbls>
        <c:gapWidth val="150"/>
        <c:axId val="87633920"/>
        <c:axId val="876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FA-401D-9537-6E812AA6E577}"/>
            </c:ext>
          </c:extLst>
        </c:ser>
        <c:dLbls>
          <c:showLegendKey val="0"/>
          <c:showVal val="0"/>
          <c:showCatName val="0"/>
          <c:showSerName val="0"/>
          <c:showPercent val="0"/>
          <c:showBubbleSize val="0"/>
        </c:dLbls>
        <c:marker val="1"/>
        <c:smooth val="0"/>
        <c:axId val="87633920"/>
        <c:axId val="87635840"/>
      </c:lineChart>
      <c:dateAx>
        <c:axId val="87633920"/>
        <c:scaling>
          <c:orientation val="minMax"/>
        </c:scaling>
        <c:delete val="1"/>
        <c:axPos val="b"/>
        <c:numFmt formatCode="ge" sourceLinked="1"/>
        <c:majorTickMark val="none"/>
        <c:minorTickMark val="none"/>
        <c:tickLblPos val="none"/>
        <c:crossAx val="87635840"/>
        <c:crosses val="autoZero"/>
        <c:auto val="1"/>
        <c:lblOffset val="100"/>
        <c:baseTimeUnit val="years"/>
      </c:dateAx>
      <c:valAx>
        <c:axId val="876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32.65</c:v>
                </c:pt>
                <c:pt idx="1">
                  <c:v>0</c:v>
                </c:pt>
                <c:pt idx="2">
                  <c:v>0</c:v>
                </c:pt>
                <c:pt idx="3">
                  <c:v>0</c:v>
                </c:pt>
                <c:pt idx="4">
                  <c:v>0</c:v>
                </c:pt>
              </c:numCache>
            </c:numRef>
          </c:val>
          <c:extLst>
            <c:ext xmlns:c16="http://schemas.microsoft.com/office/drawing/2014/chart" uri="{C3380CC4-5D6E-409C-BE32-E72D297353CC}">
              <c16:uniqueId val="{00000000-BF38-4A6E-9979-BD478AE3AC55}"/>
            </c:ext>
          </c:extLst>
        </c:ser>
        <c:dLbls>
          <c:showLegendKey val="0"/>
          <c:showVal val="0"/>
          <c:showCatName val="0"/>
          <c:showSerName val="0"/>
          <c:showPercent val="0"/>
          <c:showBubbleSize val="0"/>
        </c:dLbls>
        <c:gapWidth val="150"/>
        <c:axId val="87648512"/>
        <c:axId val="8768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BF38-4A6E-9979-BD478AE3AC55}"/>
            </c:ext>
          </c:extLst>
        </c:ser>
        <c:dLbls>
          <c:showLegendKey val="0"/>
          <c:showVal val="0"/>
          <c:showCatName val="0"/>
          <c:showSerName val="0"/>
          <c:showPercent val="0"/>
          <c:showBubbleSize val="0"/>
        </c:dLbls>
        <c:marker val="1"/>
        <c:smooth val="0"/>
        <c:axId val="87648512"/>
        <c:axId val="87683456"/>
      </c:lineChart>
      <c:dateAx>
        <c:axId val="87648512"/>
        <c:scaling>
          <c:orientation val="minMax"/>
        </c:scaling>
        <c:delete val="1"/>
        <c:axPos val="b"/>
        <c:numFmt formatCode="ge" sourceLinked="1"/>
        <c:majorTickMark val="none"/>
        <c:minorTickMark val="none"/>
        <c:tickLblPos val="none"/>
        <c:crossAx val="87683456"/>
        <c:crosses val="autoZero"/>
        <c:auto val="1"/>
        <c:lblOffset val="100"/>
        <c:baseTimeUnit val="years"/>
      </c:dateAx>
      <c:valAx>
        <c:axId val="876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80.680000000000007</c:v>
                </c:pt>
                <c:pt idx="1">
                  <c:v>75.17</c:v>
                </c:pt>
                <c:pt idx="2">
                  <c:v>65.13</c:v>
                </c:pt>
                <c:pt idx="3">
                  <c:v>66.16</c:v>
                </c:pt>
                <c:pt idx="4">
                  <c:v>77.260000000000005</c:v>
                </c:pt>
              </c:numCache>
            </c:numRef>
          </c:val>
          <c:extLst>
            <c:ext xmlns:c16="http://schemas.microsoft.com/office/drawing/2014/chart" uri="{C3380CC4-5D6E-409C-BE32-E72D297353CC}">
              <c16:uniqueId val="{00000000-EBAE-4105-8E4C-756216ADDF31}"/>
            </c:ext>
          </c:extLst>
        </c:ser>
        <c:dLbls>
          <c:showLegendKey val="0"/>
          <c:showVal val="0"/>
          <c:showCatName val="0"/>
          <c:showSerName val="0"/>
          <c:showPercent val="0"/>
          <c:showBubbleSize val="0"/>
        </c:dLbls>
        <c:gapWidth val="150"/>
        <c:axId val="88377984"/>
        <c:axId val="8838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EBAE-4105-8E4C-756216ADDF31}"/>
            </c:ext>
          </c:extLst>
        </c:ser>
        <c:dLbls>
          <c:showLegendKey val="0"/>
          <c:showVal val="0"/>
          <c:showCatName val="0"/>
          <c:showSerName val="0"/>
          <c:showPercent val="0"/>
          <c:showBubbleSize val="0"/>
        </c:dLbls>
        <c:marker val="1"/>
        <c:smooth val="0"/>
        <c:axId val="88377984"/>
        <c:axId val="88384256"/>
      </c:lineChart>
      <c:dateAx>
        <c:axId val="88377984"/>
        <c:scaling>
          <c:orientation val="minMax"/>
        </c:scaling>
        <c:delete val="1"/>
        <c:axPos val="b"/>
        <c:numFmt formatCode="ge" sourceLinked="1"/>
        <c:majorTickMark val="none"/>
        <c:minorTickMark val="none"/>
        <c:tickLblPos val="none"/>
        <c:crossAx val="88384256"/>
        <c:crosses val="autoZero"/>
        <c:auto val="1"/>
        <c:lblOffset val="100"/>
        <c:baseTimeUnit val="years"/>
      </c:dateAx>
      <c:valAx>
        <c:axId val="883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211.76</c:v>
                </c:pt>
                <c:pt idx="1">
                  <c:v>230.3</c:v>
                </c:pt>
                <c:pt idx="2">
                  <c:v>266.8</c:v>
                </c:pt>
                <c:pt idx="3">
                  <c:v>298.66000000000003</c:v>
                </c:pt>
                <c:pt idx="4">
                  <c:v>270.45</c:v>
                </c:pt>
              </c:numCache>
            </c:numRef>
          </c:val>
          <c:extLst>
            <c:ext xmlns:c16="http://schemas.microsoft.com/office/drawing/2014/chart" uri="{C3380CC4-5D6E-409C-BE32-E72D297353CC}">
              <c16:uniqueId val="{00000000-1517-43AD-BD0C-3D1AC563E530}"/>
            </c:ext>
          </c:extLst>
        </c:ser>
        <c:dLbls>
          <c:showLegendKey val="0"/>
          <c:showVal val="0"/>
          <c:showCatName val="0"/>
          <c:showSerName val="0"/>
          <c:showPercent val="0"/>
          <c:showBubbleSize val="0"/>
        </c:dLbls>
        <c:gapWidth val="150"/>
        <c:axId val="96615040"/>
        <c:axId val="9662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1517-43AD-BD0C-3D1AC563E530}"/>
            </c:ext>
          </c:extLst>
        </c:ser>
        <c:dLbls>
          <c:showLegendKey val="0"/>
          <c:showVal val="0"/>
          <c:showCatName val="0"/>
          <c:showSerName val="0"/>
          <c:showPercent val="0"/>
          <c:showBubbleSize val="0"/>
        </c:dLbls>
        <c:marker val="1"/>
        <c:smooth val="0"/>
        <c:axId val="96615040"/>
        <c:axId val="96621312"/>
      </c:lineChart>
      <c:dateAx>
        <c:axId val="96615040"/>
        <c:scaling>
          <c:orientation val="minMax"/>
        </c:scaling>
        <c:delete val="1"/>
        <c:axPos val="b"/>
        <c:numFmt formatCode="ge" sourceLinked="1"/>
        <c:majorTickMark val="none"/>
        <c:minorTickMark val="none"/>
        <c:tickLblPos val="none"/>
        <c:crossAx val="96621312"/>
        <c:crosses val="autoZero"/>
        <c:auto val="1"/>
        <c:lblOffset val="100"/>
        <c:baseTimeUnit val="years"/>
      </c:dateAx>
      <c:valAx>
        <c:axId val="966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長野県　阿智村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6576</v>
      </c>
      <c r="AM8" s="49"/>
      <c r="AN8" s="49"/>
      <c r="AO8" s="49"/>
      <c r="AP8" s="49"/>
      <c r="AQ8" s="49"/>
      <c r="AR8" s="49"/>
      <c r="AS8" s="49"/>
      <c r="AT8" s="44">
        <f>データ!T6</f>
        <v>214.43</v>
      </c>
      <c r="AU8" s="44"/>
      <c r="AV8" s="44"/>
      <c r="AW8" s="44"/>
      <c r="AX8" s="44"/>
      <c r="AY8" s="44"/>
      <c r="AZ8" s="44"/>
      <c r="BA8" s="44"/>
      <c r="BB8" s="44">
        <f>データ!U6</f>
        <v>30.67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16.170000000000002</v>
      </c>
      <c r="Q10" s="44"/>
      <c r="R10" s="44"/>
      <c r="S10" s="44"/>
      <c r="T10" s="44"/>
      <c r="U10" s="44"/>
      <c r="V10" s="44"/>
      <c r="W10" s="44">
        <f>データ!Q6</f>
        <v>78.69</v>
      </c>
      <c r="X10" s="44"/>
      <c r="Y10" s="44"/>
      <c r="Z10" s="44"/>
      <c r="AA10" s="44"/>
      <c r="AB10" s="44"/>
      <c r="AC10" s="44"/>
      <c r="AD10" s="49">
        <f>データ!R6</f>
        <v>3218</v>
      </c>
      <c r="AE10" s="49"/>
      <c r="AF10" s="49"/>
      <c r="AG10" s="49"/>
      <c r="AH10" s="49"/>
      <c r="AI10" s="49"/>
      <c r="AJ10" s="49"/>
      <c r="AK10" s="2"/>
      <c r="AL10" s="49">
        <f>データ!V6</f>
        <v>1053</v>
      </c>
      <c r="AM10" s="49"/>
      <c r="AN10" s="49"/>
      <c r="AO10" s="49"/>
      <c r="AP10" s="49"/>
      <c r="AQ10" s="49"/>
      <c r="AR10" s="49"/>
      <c r="AS10" s="49"/>
      <c r="AT10" s="44">
        <f>データ!W6</f>
        <v>0.44</v>
      </c>
      <c r="AU10" s="44"/>
      <c r="AV10" s="44"/>
      <c r="AW10" s="44"/>
      <c r="AX10" s="44"/>
      <c r="AY10" s="44"/>
      <c r="AZ10" s="44"/>
      <c r="BA10" s="44"/>
      <c r="BB10" s="44">
        <f>データ!X6</f>
        <v>2393.1799999999998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xA3x/9yxWOXubuUZgg0Hj91HZRkTJwWp4Zyx2VpPbsw5l8tC6k4YN8XQHyhaH52M48VfdrxpbWMZ9e+4UvuGpQ==" saltValue="Yr0Ea/QA0nG1bnuOvTMO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204072</v>
      </c>
      <c r="D6" s="32">
        <f t="shared" si="3"/>
        <v>47</v>
      </c>
      <c r="E6" s="32">
        <f t="shared" si="3"/>
        <v>17</v>
      </c>
      <c r="F6" s="32">
        <f t="shared" si="3"/>
        <v>5</v>
      </c>
      <c r="G6" s="32">
        <f t="shared" si="3"/>
        <v>0</v>
      </c>
      <c r="H6" s="32" t="str">
        <f t="shared" si="3"/>
        <v>長野県　阿智村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16.170000000000002</v>
      </c>
      <c r="Q6" s="33">
        <f t="shared" si="3"/>
        <v>78.69</v>
      </c>
      <c r="R6" s="33">
        <f t="shared" si="3"/>
        <v>3218</v>
      </c>
      <c r="S6" s="33">
        <f t="shared" si="3"/>
        <v>6576</v>
      </c>
      <c r="T6" s="33">
        <f t="shared" si="3"/>
        <v>214.43</v>
      </c>
      <c r="U6" s="33">
        <f t="shared" si="3"/>
        <v>30.67</v>
      </c>
      <c r="V6" s="33">
        <f t="shared" si="3"/>
        <v>1053</v>
      </c>
      <c r="W6" s="33">
        <f t="shared" si="3"/>
        <v>0.44</v>
      </c>
      <c r="X6" s="33">
        <f t="shared" si="3"/>
        <v>2393.1799999999998</v>
      </c>
      <c r="Y6" s="34">
        <f>IF(Y7="",NA(),Y7)</f>
        <v>97.32</v>
      </c>
      <c r="Z6" s="34">
        <f t="shared" ref="Z6:AH6" si="4">IF(Z7="",NA(),Z7)</f>
        <v>102.74</v>
      </c>
      <c r="AA6" s="34">
        <f t="shared" si="4"/>
        <v>102.21</v>
      </c>
      <c r="AB6" s="34">
        <f t="shared" si="4"/>
        <v>102.77</v>
      </c>
      <c r="AC6" s="34">
        <f t="shared" si="4"/>
        <v>103.34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32.65</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80.680000000000007</v>
      </c>
      <c r="BR6" s="34">
        <f t="shared" ref="BR6:BZ6" si="8">IF(BR7="",NA(),BR7)</f>
        <v>75.17</v>
      </c>
      <c r="BS6" s="34">
        <f t="shared" si="8"/>
        <v>65.13</v>
      </c>
      <c r="BT6" s="34">
        <f t="shared" si="8"/>
        <v>66.16</v>
      </c>
      <c r="BU6" s="34">
        <f t="shared" si="8"/>
        <v>77.260000000000005</v>
      </c>
      <c r="BV6" s="34">
        <f t="shared" si="8"/>
        <v>50.9</v>
      </c>
      <c r="BW6" s="34">
        <f t="shared" si="8"/>
        <v>50.82</v>
      </c>
      <c r="BX6" s="34">
        <f t="shared" si="8"/>
        <v>52.19</v>
      </c>
      <c r="BY6" s="34">
        <f t="shared" si="8"/>
        <v>55.32</v>
      </c>
      <c r="BZ6" s="34">
        <f t="shared" si="8"/>
        <v>59.8</v>
      </c>
      <c r="CA6" s="33" t="str">
        <f>IF(CA7="","",IF(CA7="-","【-】","【"&amp;SUBSTITUTE(TEXT(CA7,"#,##0.00"),"-","△")&amp;"】"))</f>
        <v>【60.64】</v>
      </c>
      <c r="CB6" s="34">
        <f>IF(CB7="",NA(),CB7)</f>
        <v>211.76</v>
      </c>
      <c r="CC6" s="34">
        <f t="shared" ref="CC6:CK6" si="9">IF(CC7="",NA(),CC7)</f>
        <v>230.3</v>
      </c>
      <c r="CD6" s="34">
        <f t="shared" si="9"/>
        <v>266.8</v>
      </c>
      <c r="CE6" s="34">
        <f t="shared" si="9"/>
        <v>298.66000000000003</v>
      </c>
      <c r="CF6" s="34">
        <f t="shared" si="9"/>
        <v>270.45</v>
      </c>
      <c r="CG6" s="34">
        <f t="shared" si="9"/>
        <v>293.27</v>
      </c>
      <c r="CH6" s="34">
        <f t="shared" si="9"/>
        <v>300.52</v>
      </c>
      <c r="CI6" s="34">
        <f t="shared" si="9"/>
        <v>296.14</v>
      </c>
      <c r="CJ6" s="34">
        <f t="shared" si="9"/>
        <v>283.17</v>
      </c>
      <c r="CK6" s="34">
        <f t="shared" si="9"/>
        <v>263.76</v>
      </c>
      <c r="CL6" s="33" t="str">
        <f>IF(CL7="","",IF(CL7="-","【-】","【"&amp;SUBSTITUTE(TEXT(CL7,"#,##0.00"),"-","△")&amp;"】"))</f>
        <v>【255.52】</v>
      </c>
      <c r="CM6" s="34">
        <f>IF(CM7="",NA(),CM7)</f>
        <v>27.53</v>
      </c>
      <c r="CN6" s="34">
        <f t="shared" ref="CN6:CV6" si="10">IF(CN7="",NA(),CN7)</f>
        <v>25.65</v>
      </c>
      <c r="CO6" s="34">
        <f t="shared" si="10"/>
        <v>25.41</v>
      </c>
      <c r="CP6" s="34">
        <f t="shared" si="10"/>
        <v>26.94</v>
      </c>
      <c r="CQ6" s="34">
        <f t="shared" si="10"/>
        <v>26.71</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88.56</v>
      </c>
      <c r="DB6" s="34">
        <f t="shared" si="11"/>
        <v>90.6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204072</v>
      </c>
      <c r="D7" s="36">
        <v>47</v>
      </c>
      <c r="E7" s="36">
        <v>17</v>
      </c>
      <c r="F7" s="36">
        <v>5</v>
      </c>
      <c r="G7" s="36">
        <v>0</v>
      </c>
      <c r="H7" s="36" t="s">
        <v>110</v>
      </c>
      <c r="I7" s="36" t="s">
        <v>111</v>
      </c>
      <c r="J7" s="36" t="s">
        <v>112</v>
      </c>
      <c r="K7" s="36" t="s">
        <v>113</v>
      </c>
      <c r="L7" s="36" t="s">
        <v>114</v>
      </c>
      <c r="M7" s="36" t="s">
        <v>115</v>
      </c>
      <c r="N7" s="37" t="s">
        <v>116</v>
      </c>
      <c r="O7" s="37" t="s">
        <v>117</v>
      </c>
      <c r="P7" s="37">
        <v>16.170000000000002</v>
      </c>
      <c r="Q7" s="37">
        <v>78.69</v>
      </c>
      <c r="R7" s="37">
        <v>3218</v>
      </c>
      <c r="S7" s="37">
        <v>6576</v>
      </c>
      <c r="T7" s="37">
        <v>214.43</v>
      </c>
      <c r="U7" s="37">
        <v>30.67</v>
      </c>
      <c r="V7" s="37">
        <v>1053</v>
      </c>
      <c r="W7" s="37">
        <v>0.44</v>
      </c>
      <c r="X7" s="37">
        <v>2393.1799999999998</v>
      </c>
      <c r="Y7" s="37">
        <v>97.32</v>
      </c>
      <c r="Z7" s="37">
        <v>102.74</v>
      </c>
      <c r="AA7" s="37">
        <v>102.21</v>
      </c>
      <c r="AB7" s="37">
        <v>102.77</v>
      </c>
      <c r="AC7" s="37">
        <v>103.34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32.65</v>
      </c>
      <c r="BG7" s="37">
        <v>0</v>
      </c>
      <c r="BH7" s="37">
        <v>0</v>
      </c>
      <c r="BI7" s="37">
        <v>0</v>
      </c>
      <c r="BJ7" s="37">
        <v>0</v>
      </c>
      <c r="BK7" s="37">
        <v>1126.77</v>
      </c>
      <c r="BL7" s="37">
        <v>1044.8</v>
      </c>
      <c r="BM7" s="37">
        <v>1081.8</v>
      </c>
      <c r="BN7" s="37">
        <v>974.93</v>
      </c>
      <c r="BO7" s="37">
        <v>855.8</v>
      </c>
      <c r="BP7" s="37">
        <v>814.89</v>
      </c>
      <c r="BQ7" s="37">
        <v>80.680000000000007</v>
      </c>
      <c r="BR7" s="37">
        <v>75.17</v>
      </c>
      <c r="BS7" s="37">
        <v>65.13</v>
      </c>
      <c r="BT7" s="37">
        <v>66.16</v>
      </c>
      <c r="BU7" s="37">
        <v>77.260000000000005</v>
      </c>
      <c r="BV7" s="37">
        <v>50.9</v>
      </c>
      <c r="BW7" s="37">
        <v>50.82</v>
      </c>
      <c r="BX7" s="37">
        <v>52.19</v>
      </c>
      <c r="BY7" s="37">
        <v>55.32</v>
      </c>
      <c r="BZ7" s="37">
        <v>59.8</v>
      </c>
      <c r="CA7" s="37">
        <v>60.64</v>
      </c>
      <c r="CB7" s="37">
        <v>211.76</v>
      </c>
      <c r="CC7" s="37">
        <v>230.3</v>
      </c>
      <c r="CD7" s="37">
        <v>266.8</v>
      </c>
      <c r="CE7" s="37">
        <v>298.66000000000003</v>
      </c>
      <c r="CF7" s="37">
        <v>270.45</v>
      </c>
      <c r="CG7" s="37">
        <v>293.27</v>
      </c>
      <c r="CH7" s="37">
        <v>300.52</v>
      </c>
      <c r="CI7" s="37">
        <v>296.14</v>
      </c>
      <c r="CJ7" s="37">
        <v>283.17</v>
      </c>
      <c r="CK7" s="37">
        <v>263.76</v>
      </c>
      <c r="CL7" s="37">
        <v>255.52</v>
      </c>
      <c r="CM7" s="37">
        <v>27.53</v>
      </c>
      <c r="CN7" s="37">
        <v>25.65</v>
      </c>
      <c r="CO7" s="37">
        <v>25.41</v>
      </c>
      <c r="CP7" s="37">
        <v>26.94</v>
      </c>
      <c r="CQ7" s="37">
        <v>26.71</v>
      </c>
      <c r="CR7" s="37">
        <v>53.78</v>
      </c>
      <c r="CS7" s="37">
        <v>53.24</v>
      </c>
      <c r="CT7" s="37">
        <v>52.31</v>
      </c>
      <c r="CU7" s="37">
        <v>60.65</v>
      </c>
      <c r="CV7" s="37">
        <v>51.75</v>
      </c>
      <c r="CW7" s="37">
        <v>52.49</v>
      </c>
      <c r="CX7" s="37">
        <v>100</v>
      </c>
      <c r="CY7" s="37">
        <v>100</v>
      </c>
      <c r="CZ7" s="37">
        <v>100</v>
      </c>
      <c r="DA7" s="37">
        <v>88.56</v>
      </c>
      <c r="DB7" s="37">
        <v>90.6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2019-02-28T07:32:30Z</cp:lastPrinted>
  <dcterms:created xsi:type="dcterms:W3CDTF">2018-12-03T09:24:40Z</dcterms:created>
  <dcterms:modified xsi:type="dcterms:W3CDTF">2019-02-28T07:32:34Z</dcterms:modified>
</cp:coreProperties>
</file>