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70"/>
  <workbookPr defaultThemeVersion="124226"/>
  <mc:AlternateContent xmlns:mc="http://schemas.openxmlformats.org/markup-compatibility/2006">
    <mc:Choice Requires="x15">
      <x15ac:absPath xmlns:x15ac="http://schemas.microsoft.com/office/spreadsheetml/2010/11/ac" url="E:\経営比較分析表\"/>
    </mc:Choice>
  </mc:AlternateContent>
  <workbookProtection workbookPassword="8649" lockStructure="1"/>
  <bookViews>
    <workbookView xWindow="-15" yWindow="6225" windowWidth="19230" windowHeight="627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<sst xmlns="http://schemas.openxmlformats.org/spreadsheetml/2006/main" count="221" uniqueCount="111">
  <si>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</si>
  <si>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</si>
  <si>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</si>
  <si>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</si>
  <si>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</si>
  <si>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</si>
  <si>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</si>
  <si>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</si>
  <si>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</si>
  <si>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</si>
  <si>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</si>
  <si>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</si>
  <si>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</si>
  <si>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</si>
  <si>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</si>
  <si>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</si>
  <si>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</si>
  <si>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</si>
  <si>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</si>
  <si>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</si>
  <si>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</si>
  <si>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</si>
  <si>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</si>
  <si>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</si>
  <si>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</si>
  <si>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</si>
  <si>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</si>
  <si>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</si>
  <si>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</si>
  <si>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</si>
  <si>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</si>
  <si>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</si>
  <si>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</si>
  <si>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</si>
  <si>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</si>
  <si>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</si>
  <si>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</si>
  <si>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</si>
  <si>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</si>
  <si>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</si>
  <si>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</si>
  <si>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</si>
  <si>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</si>
  <si>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</si>
  <si>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</si>
  <si>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</si>
  <si>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</si>
  <si>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</si>
  <si>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</si>
  <si>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</si>
  <si>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</si>
  <si>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</si>
  <si>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</si>
  <si>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</si>
  <si>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</si>
  <si>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</si>
  <si>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</si>
  <si>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</si>
  <si>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</si>
  <si>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</si>
  <si>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</si>
  <si>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</si>
  <si>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</si>
  <si>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</si>
  <si>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</si>
  <si>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</si>
  <si>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</si>
  <si>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</si>
  <si>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</si>
  <si>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</si>
  <si>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</si>
  <si>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</si>
  <si>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</si>
  <si>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</si>
  <si>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</si>
  <si>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</si>
  <si>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</si>
  <si>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</si>
  <si>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</si>
  <si>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</si>
  <si>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</si>
  <si>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</si>
  <si>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</si>
  <si>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</si>
  <si>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</si>
  <si>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</si>
  <si>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</si>
  <si>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</si>
  <si>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</si>
  <si>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</si>
  <si>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</si>
  <si>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</si>
  <si>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</si>
  <si>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</si>
  <si>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</si>
  <si>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</si>
  <si>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阿智村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</si>
  <si>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</si>
  <si>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</si>
  <si>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</si>
  <si>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</si>
  <si>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</si>
  <si>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</si>
  <si>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</si>
  <si>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</si>
  <si>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</si>
  <si>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</si>
  <si>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</si>
  <si>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阿智村農業集落排水事業では料金収入で維持管理費等の運営費を賄うことができず、運営費の一部と施設を建設する時に借入れた地方債の元利償還金の全部を一般会計から繰り入れています。農集排処理区は山間部所在で、人口の減少とそれに伴う各家庭からの排水量が減少し利用率は年々減少傾向にあります。それに比例して使用料収入の減少が見込まれますので、今後の傾向として、施設の修繕やメンテナンスにかかる費用が増えてくると経費回収率は減少し、汚水処理原価が上昇すると思われます。
　以上の様な状況から将来的に農集排事業経営は収入が減少し支出が増えていくことが予想されます。これに対する一つの対応策として、近年では近接する下水道処理区に農集排処理区を統合し農集排の処理場を廃止することで、自治体全体の汚水処理費用を縮小する方策がとられている自治体もあります。しかし阿智村では下水道処理区と農集排処理区の距離が離れすぎていることと、地形的な問題もあること。それに加え統廃合の初期投資には大きな費用が掛かることが予想され、統廃合案は現実的ではないと考えています。
　今年度以降5年間では、施設の故障等は修繕の対応で維持管理を行い、継続して現況の事業の運営を行っていく計画です。</t>
    <rPh sb="1" eb="4">
      <t>アチムラ</t>
    </rPh>
    <rPh sb="4" eb="6">
      <t>ノウギョウ</t>
    </rPh>
    <rPh sb="6" eb="8">
      <t>シュウラク</t>
    </rPh>
    <rPh sb="8" eb="10">
      <t>ハイスイ</t>
    </rPh>
    <rPh sb="10" eb="12">
      <t>ジギョウ</t>
    </rPh>
    <rPh sb="14" eb="16">
      <t>リョウキン</t>
    </rPh>
    <rPh sb="16" eb="18">
      <t>シュウニュウ</t>
    </rPh>
    <rPh sb="19" eb="21">
      <t>イジ</t>
    </rPh>
    <rPh sb="21" eb="24">
      <t>カンリヒ</t>
    </rPh>
    <rPh sb="24" eb="25">
      <t>トウ</t>
    </rPh>
    <rPh sb="26" eb="29">
      <t>ウンエイヒ</t>
    </rPh>
    <rPh sb="30" eb="31">
      <t>マカナ</t>
    </rPh>
    <rPh sb="39" eb="42">
      <t>ウンエイヒ</t>
    </rPh>
    <rPh sb="43" eb="45">
      <t>イチブ</t>
    </rPh>
    <rPh sb="46" eb="48">
      <t>シセツ</t>
    </rPh>
    <rPh sb="49" eb="51">
      <t>ケンセツ</t>
    </rPh>
    <rPh sb="53" eb="54">
      <t>ジ</t>
    </rPh>
    <rPh sb="55" eb="57">
      <t>カリイ</t>
    </rPh>
    <rPh sb="59" eb="62">
      <t>チホウサイ</t>
    </rPh>
    <rPh sb="63" eb="65">
      <t>ガンリ</t>
    </rPh>
    <rPh sb="65" eb="68">
      <t>ショウカンキン</t>
    </rPh>
    <rPh sb="69" eb="71">
      <t>ゼンブ</t>
    </rPh>
    <rPh sb="72" eb="74">
      <t>イッパン</t>
    </rPh>
    <rPh sb="74" eb="76">
      <t>カイケイ</t>
    </rPh>
    <rPh sb="78" eb="79">
      <t>ク</t>
    </rPh>
    <rPh sb="80" eb="81">
      <t>イ</t>
    </rPh>
    <rPh sb="87" eb="88">
      <t>ノウ</t>
    </rPh>
    <rPh sb="88" eb="89">
      <t>シュウ</t>
    </rPh>
    <rPh sb="89" eb="90">
      <t>ハイ</t>
    </rPh>
    <rPh sb="90" eb="92">
      <t>ショリ</t>
    </rPh>
    <rPh sb="92" eb="93">
      <t>ク</t>
    </rPh>
    <rPh sb="94" eb="97">
      <t>サンカンブ</t>
    </rPh>
    <rPh sb="97" eb="99">
      <t>ショザイ</t>
    </rPh>
    <rPh sb="101" eb="103">
      <t>ジンコウ</t>
    </rPh>
    <rPh sb="104" eb="106">
      <t>ゲンショウ</t>
    </rPh>
    <rPh sb="110" eb="111">
      <t>トモナ</t>
    </rPh>
    <rPh sb="112" eb="115">
      <t>カクカテイ</t>
    </rPh>
    <rPh sb="118" eb="120">
      <t>ハイスイ</t>
    </rPh>
    <rPh sb="120" eb="121">
      <t>リョウ</t>
    </rPh>
    <rPh sb="122" eb="124">
      <t>ゲンショウ</t>
    </rPh>
    <rPh sb="125" eb="128">
      <t>リヨウリツ</t>
    </rPh>
    <rPh sb="129" eb="131">
      <t>ネンネン</t>
    </rPh>
    <rPh sb="131" eb="133">
      <t>ゲンショウ</t>
    </rPh>
    <rPh sb="133" eb="135">
      <t>ケイコウ</t>
    </rPh>
    <rPh sb="144" eb="146">
      <t>ヒレイ</t>
    </rPh>
    <rPh sb="148" eb="151">
      <t>シヨウリョウ</t>
    </rPh>
    <rPh sb="151" eb="153">
      <t>シュウニュウ</t>
    </rPh>
    <rPh sb="154" eb="156">
      <t>ゲンショウ</t>
    </rPh>
    <rPh sb="157" eb="159">
      <t>ミコ</t>
    </rPh>
    <rPh sb="166" eb="168">
      <t>コンゴ</t>
    </rPh>
    <rPh sb="169" eb="171">
      <t>ケイコウ</t>
    </rPh>
    <rPh sb="175" eb="177">
      <t>シセツ</t>
    </rPh>
    <rPh sb="178" eb="180">
      <t>シュウゼン</t>
    </rPh>
    <rPh sb="191" eb="193">
      <t>ヒヨウ</t>
    </rPh>
    <rPh sb="194" eb="195">
      <t>フ</t>
    </rPh>
    <rPh sb="200" eb="202">
      <t>ケイヒ</t>
    </rPh>
    <rPh sb="202" eb="204">
      <t>カイシュウ</t>
    </rPh>
    <rPh sb="204" eb="205">
      <t>リツ</t>
    </rPh>
    <rPh sb="206" eb="208">
      <t>ゲンショウ</t>
    </rPh>
    <rPh sb="210" eb="212">
      <t>オスイ</t>
    </rPh>
    <rPh sb="212" eb="214">
      <t>ショリ</t>
    </rPh>
    <rPh sb="214" eb="216">
      <t>ゲンカ</t>
    </rPh>
    <rPh sb="217" eb="219">
      <t>ジョウショウ</t>
    </rPh>
    <rPh sb="222" eb="223">
      <t>オモ</t>
    </rPh>
    <rPh sb="230" eb="232">
      <t>イジョウ</t>
    </rPh>
    <rPh sb="233" eb="234">
      <t>ヨウ</t>
    </rPh>
    <rPh sb="235" eb="237">
      <t>ジョウキョウ</t>
    </rPh>
    <rPh sb="239" eb="242">
      <t>ショウライテキ</t>
    </rPh>
    <rPh sb="243" eb="244">
      <t>ノウ</t>
    </rPh>
    <rPh sb="244" eb="245">
      <t>シュウ</t>
    </rPh>
    <rPh sb="245" eb="246">
      <t>ハイ</t>
    </rPh>
    <rPh sb="246" eb="248">
      <t>ジギョウ</t>
    </rPh>
    <rPh sb="248" eb="250">
      <t>ケイエイ</t>
    </rPh>
    <rPh sb="251" eb="253">
      <t>シュウニュウ</t>
    </rPh>
    <rPh sb="254" eb="256">
      <t>ゲンショウ</t>
    </rPh>
    <rPh sb="257" eb="259">
      <t>シシュツ</t>
    </rPh>
    <rPh sb="260" eb="261">
      <t>フ</t>
    </rPh>
    <rPh sb="268" eb="270">
      <t>ヨソウ</t>
    </rPh>
    <rPh sb="278" eb="279">
      <t>タイ</t>
    </rPh>
    <rPh sb="281" eb="282">
      <t>ヒト</t>
    </rPh>
    <rPh sb="284" eb="286">
      <t>タイオウ</t>
    </rPh>
    <rPh sb="286" eb="287">
      <t>サク</t>
    </rPh>
    <rPh sb="291" eb="293">
      <t>キンネン</t>
    </rPh>
    <rPh sb="295" eb="297">
      <t>キンセツ</t>
    </rPh>
    <rPh sb="299" eb="302">
      <t>ゲスイドウ</t>
    </rPh>
    <rPh sb="302" eb="304">
      <t>ショリ</t>
    </rPh>
    <rPh sb="304" eb="305">
      <t>ク</t>
    </rPh>
    <rPh sb="306" eb="307">
      <t>ノウ</t>
    </rPh>
    <rPh sb="307" eb="308">
      <t>シュウ</t>
    </rPh>
    <rPh sb="308" eb="309">
      <t>ハイ</t>
    </rPh>
    <rPh sb="309" eb="311">
      <t>ショリ</t>
    </rPh>
    <rPh sb="311" eb="312">
      <t>ク</t>
    </rPh>
    <rPh sb="313" eb="315">
      <t>トウゴウ</t>
    </rPh>
    <rPh sb="316" eb="317">
      <t>ノウ</t>
    </rPh>
    <rPh sb="317" eb="318">
      <t>シュウ</t>
    </rPh>
    <rPh sb="318" eb="319">
      <t>ハイ</t>
    </rPh>
    <rPh sb="320" eb="323">
      <t>ショリジョウ</t>
    </rPh>
    <rPh sb="324" eb="326">
      <t>ハイシ</t>
    </rPh>
    <rPh sb="332" eb="335">
      <t>ジチタイ</t>
    </rPh>
    <rPh sb="335" eb="337">
      <t>ゼンタイ</t>
    </rPh>
    <rPh sb="338" eb="340">
      <t>オスイ</t>
    </rPh>
    <rPh sb="340" eb="342">
      <t>ショリ</t>
    </rPh>
    <rPh sb="342" eb="344">
      <t>ヒヨウ</t>
    </rPh>
    <rPh sb="345" eb="347">
      <t>シュクショウ</t>
    </rPh>
    <rPh sb="349" eb="351">
      <t>ホウサク</t>
    </rPh>
    <rPh sb="358" eb="361">
      <t>ジチタイ</t>
    </rPh>
    <rPh sb="370" eb="373">
      <t>アチムラ</t>
    </rPh>
    <rPh sb="375" eb="378">
      <t>ゲスイドウ</t>
    </rPh>
    <rPh sb="378" eb="380">
      <t>ショリ</t>
    </rPh>
    <rPh sb="380" eb="381">
      <t>ク</t>
    </rPh>
    <rPh sb="382" eb="383">
      <t>ノウ</t>
    </rPh>
    <rPh sb="383" eb="384">
      <t>シュウ</t>
    </rPh>
    <rPh sb="384" eb="385">
      <t>ハイ</t>
    </rPh>
    <rPh sb="385" eb="387">
      <t>ショリ</t>
    </rPh>
    <rPh sb="387" eb="388">
      <t>ク</t>
    </rPh>
    <rPh sb="389" eb="391">
      <t>キョリ</t>
    </rPh>
    <rPh sb="392" eb="393">
      <t>ハナ</t>
    </rPh>
    <rPh sb="403" eb="406">
      <t>チケイテキ</t>
    </rPh>
    <rPh sb="407" eb="409">
      <t>モンダイ</t>
    </rPh>
    <rPh sb="418" eb="419">
      <t>クワ</t>
    </rPh>
    <rPh sb="420" eb="423">
      <t>トウハイゴウ</t>
    </rPh>
    <rPh sb="424" eb="426">
      <t>ショキ</t>
    </rPh>
    <rPh sb="426" eb="428">
      <t>トウシ</t>
    </rPh>
    <rPh sb="430" eb="431">
      <t>オオ</t>
    </rPh>
    <rPh sb="433" eb="435">
      <t>ヒヨウ</t>
    </rPh>
    <rPh sb="436" eb="437">
      <t>カ</t>
    </rPh>
    <rPh sb="442" eb="444">
      <t>ヨソウ</t>
    </rPh>
    <rPh sb="447" eb="450">
      <t>トウハイゴウ</t>
    </rPh>
    <rPh sb="450" eb="451">
      <t>アン</t>
    </rPh>
    <rPh sb="452" eb="455">
      <t>ゲンジツテキ</t>
    </rPh>
    <rPh sb="460" eb="461">
      <t>カンガ</t>
    </rPh>
    <rPh sb="469" eb="472">
      <t>コンネンド</t>
    </rPh>
    <rPh sb="472" eb="474">
      <t>イコウ</t>
    </rPh>
    <rPh sb="475" eb="477">
      <t>ネンカン</t>
    </rPh>
    <rPh sb="480" eb="482">
      <t>シセツ</t>
    </rPh>
    <rPh sb="483" eb="485">
      <t>コショウ</t>
    </rPh>
    <rPh sb="485" eb="486">
      <t>トウ</t>
    </rPh>
    <rPh sb="487" eb="489">
      <t>シュウゼン</t>
    </rPh>
    <rPh sb="490" eb="492">
      <t>タイオウ</t>
    </rPh>
    <rPh sb="493" eb="495">
      <t>イジ</t>
    </rPh>
    <rPh sb="495" eb="497">
      <t>カンリ</t>
    </rPh>
    <rPh sb="498" eb="499">
      <t>オコナ</t>
    </rPh>
    <rPh sb="501" eb="503">
      <t>ケイゾク</t>
    </rPh>
    <rPh sb="505" eb="507">
      <t>ゲンキョウ</t>
    </rPh>
    <rPh sb="508" eb="510">
      <t>ジギョウ</t>
    </rPh>
    <rPh sb="511" eb="513">
      <t>ウンエイ</t>
    </rPh>
    <rPh sb="514" eb="515">
      <t>オコナ</t>
    </rPh>
    <rPh sb="519" eb="521">
      <t>ケイカク</t>
    </rPh>
    <phoneticPr fontId="4"/>
  </si>
  <si>
    <t>　阿智村には農業集落排水の汚水処理場が4施設あり、平成10年度～平成15年度に供用開始され、現在13年～18年が経過しています。一番年数の経過している浪合の処理場では平成22年度に機能強化対策を策定し平成23年度に処理水槽の防食工事を実施しました。これから耐用年数を迎える機器が出てきますので更新費用が増加していく見込みです。このことから平成26年度に4施設の機能診断及び整備構想を策定しました。これにより将来的に耐用年数を超える機器や設備を把握し計画的な投資による更新を行っていきます。</t>
    <rPh sb="1" eb="4">
      <t>アチムラ</t>
    </rPh>
    <rPh sb="6" eb="8">
      <t>ノウギョウ</t>
    </rPh>
    <rPh sb="8" eb="10">
      <t>シュウラク</t>
    </rPh>
    <rPh sb="10" eb="12">
      <t>ハイスイ</t>
    </rPh>
    <rPh sb="13" eb="15">
      <t>オスイ</t>
    </rPh>
    <rPh sb="15" eb="18">
      <t>ショリジョウ</t>
    </rPh>
    <rPh sb="20" eb="22">
      <t>シセツ</t>
    </rPh>
    <rPh sb="25" eb="27">
      <t>ヘイセイ</t>
    </rPh>
    <rPh sb="29" eb="31">
      <t>ネンド</t>
    </rPh>
    <rPh sb="32" eb="34">
      <t>ヘイセイ</t>
    </rPh>
    <rPh sb="36" eb="38">
      <t>ネンド</t>
    </rPh>
    <rPh sb="39" eb="41">
      <t>キョウヨウ</t>
    </rPh>
    <rPh sb="41" eb="43">
      <t>カイシ</t>
    </rPh>
    <rPh sb="46" eb="48">
      <t>ゲンザイ</t>
    </rPh>
    <rPh sb="50" eb="51">
      <t>ネン</t>
    </rPh>
    <rPh sb="54" eb="55">
      <t>ネン</t>
    </rPh>
    <rPh sb="56" eb="58">
      <t>ケイカ</t>
    </rPh>
    <rPh sb="64" eb="66">
      <t>イチバン</t>
    </rPh>
    <rPh sb="66" eb="68">
      <t>ネンスウ</t>
    </rPh>
    <rPh sb="69" eb="71">
      <t>ケイカ</t>
    </rPh>
    <rPh sb="75" eb="77">
      <t>ナミアイ</t>
    </rPh>
    <rPh sb="78" eb="81">
      <t>ショリジョウ</t>
    </rPh>
    <rPh sb="83" eb="85">
      <t>ヘイセイ</t>
    </rPh>
    <rPh sb="87" eb="89">
      <t>ネンド</t>
    </rPh>
    <rPh sb="90" eb="92">
      <t>キノウ</t>
    </rPh>
    <rPh sb="92" eb="94">
      <t>キョウカ</t>
    </rPh>
    <rPh sb="94" eb="96">
      <t>タイサク</t>
    </rPh>
    <rPh sb="97" eb="99">
      <t>サクテイ</t>
    </rPh>
    <rPh sb="100" eb="102">
      <t>ヘイセイ</t>
    </rPh>
    <rPh sb="104" eb="106">
      <t>ネンド</t>
    </rPh>
    <rPh sb="107" eb="109">
      <t>ショリ</t>
    </rPh>
    <rPh sb="109" eb="111">
      <t>スイソウ</t>
    </rPh>
    <rPh sb="112" eb="114">
      <t>ボウショク</t>
    </rPh>
    <rPh sb="114" eb="116">
      <t>コウジ</t>
    </rPh>
    <rPh sb="117" eb="119">
      <t>ジッシ</t>
    </rPh>
    <rPh sb="128" eb="130">
      <t>タイヨウ</t>
    </rPh>
    <rPh sb="130" eb="132">
      <t>ネンスウ</t>
    </rPh>
    <rPh sb="133" eb="134">
      <t>ムカ</t>
    </rPh>
    <rPh sb="136" eb="138">
      <t>キキ</t>
    </rPh>
    <rPh sb="139" eb="140">
      <t>デ</t>
    </rPh>
    <rPh sb="146" eb="148">
      <t>コウシン</t>
    </rPh>
    <rPh sb="148" eb="150">
      <t>ヒヨウ</t>
    </rPh>
    <rPh sb="151" eb="153">
      <t>ゾウカ</t>
    </rPh>
    <rPh sb="157" eb="159">
      <t>ミコ</t>
    </rPh>
    <rPh sb="169" eb="171">
      <t>ヘイセイ</t>
    </rPh>
    <rPh sb="173" eb="175">
      <t>ネンド</t>
    </rPh>
    <rPh sb="177" eb="179">
      <t>シセツ</t>
    </rPh>
    <rPh sb="180" eb="182">
      <t>キノウ</t>
    </rPh>
    <rPh sb="182" eb="184">
      <t>シンダン</t>
    </rPh>
    <rPh sb="184" eb="185">
      <t>オヨ</t>
    </rPh>
    <rPh sb="186" eb="188">
      <t>セイビ</t>
    </rPh>
    <rPh sb="188" eb="190">
      <t>コウソウ</t>
    </rPh>
    <rPh sb="191" eb="193">
      <t>サクテイ</t>
    </rPh>
    <rPh sb="203" eb="206">
      <t>ショウライテキ</t>
    </rPh>
    <rPh sb="207" eb="209">
      <t>タイヨウ</t>
    </rPh>
    <rPh sb="209" eb="211">
      <t>ネンスウ</t>
    </rPh>
    <rPh sb="212" eb="213">
      <t>コ</t>
    </rPh>
    <rPh sb="215" eb="217">
      <t>キキ</t>
    </rPh>
    <rPh sb="218" eb="220">
      <t>セツビ</t>
    </rPh>
    <rPh sb="221" eb="223">
      <t>ハアク</t>
    </rPh>
    <rPh sb="224" eb="227">
      <t>ケイカクテキ</t>
    </rPh>
    <rPh sb="228" eb="230">
      <t>トウシ</t>
    </rPh>
    <rPh sb="233" eb="235">
      <t>コウシン</t>
    </rPh>
    <rPh sb="236" eb="237">
      <t>オコナ</t>
    </rPh>
    <phoneticPr fontId="4"/>
  </si>
  <si>
    <t xml:space="preserve"> 今後は処理区域内の人口減少により料金収入が減少し、また各施設の機器更新の費用が増えていくことが予想されます。そのための財源確保については平成28年度に使用料金の改定を行い自主財源の増加をはかります。
　平成28年度に経営戦略を策定し将来的な経費の平準化を図ります。また、経営戦略の策定により将来にわたって安定的に継続可能な運営を行っていきます。
　地域の生活排水を担う事業でありますので、引き続き事業運営を継続していきます。</t>
    <rPh sb="4" eb="6">
      <t>ショリ</t>
    </rPh>
    <rPh sb="6" eb="8">
      <t>クイキ</t>
    </rPh>
    <rPh sb="8" eb="9">
      <t>ナイ</t>
    </rPh>
    <rPh sb="10" eb="12">
      <t>ジンコウ</t>
    </rPh>
    <rPh sb="12" eb="14">
      <t>ゲンショウ</t>
    </rPh>
    <rPh sb="17" eb="19">
      <t>リョウキン</t>
    </rPh>
    <rPh sb="19" eb="21">
      <t>シュウニュウ</t>
    </rPh>
    <rPh sb="22" eb="24">
      <t>ゲンショウ</t>
    </rPh>
    <rPh sb="28" eb="31">
      <t>カクシセツ</t>
    </rPh>
    <rPh sb="32" eb="34">
      <t>キキ</t>
    </rPh>
    <rPh sb="34" eb="36">
      <t>コウシン</t>
    </rPh>
    <rPh sb="37" eb="39">
      <t>ヒヨウ</t>
    </rPh>
    <rPh sb="40" eb="41">
      <t>フ</t>
    </rPh>
    <rPh sb="48" eb="50">
      <t>ヨソウ</t>
    </rPh>
    <rPh sb="102" eb="104">
      <t>ヘイセイ</t>
    </rPh>
    <rPh sb="106" eb="108">
      <t>ネンド</t>
    </rPh>
    <rPh sb="109" eb="111">
      <t>ケイエイ</t>
    </rPh>
    <rPh sb="111" eb="113">
      <t>センリャク</t>
    </rPh>
    <rPh sb="114" eb="116">
      <t>サクテイ</t>
    </rPh>
    <rPh sb="117" eb="120">
      <t>ショウライテキ</t>
    </rPh>
    <rPh sb="121" eb="123">
      <t>ケイヒ</t>
    </rPh>
    <rPh sb="124" eb="127">
      <t>ヘイジュンカ</t>
    </rPh>
    <rPh sb="128" eb="129">
      <t>ハカ</t>
    </rPh>
    <rPh sb="175" eb="177">
      <t>チイキ</t>
    </rPh>
    <rPh sb="178" eb="180">
      <t>セイカツ</t>
    </rPh>
    <rPh sb="180" eb="182">
      <t>ハイスイ</t>
    </rPh>
    <rPh sb="183" eb="184">
      <t>ニナ</t>
    </rPh>
    <rPh sb="185" eb="187">
      <t>ジギョウ</t>
    </rPh>
    <rPh sb="195" eb="196">
      <t>ヒ</t>
    </rPh>
    <rPh sb="197" eb="198">
      <t>ツヅ</t>
    </rPh>
    <rPh sb="199" eb="201">
      <t>ジギョウ</t>
    </rPh>
    <rPh sb="201" eb="203">
      <t>ウンエイ</t>
    </rPh>
    <rPh sb="204" eb="206">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</si>
</sst>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D3-4B33-8ACA-D12F92F676D9}"/>
            </c:ext>
          </c:extLst>
        </c:ser>
        <c:dLbls>
          <c:showLegendKey val="0"/>
          <c:showVal val="0"/>
          <c:showCatName val="0"/>
          <c:showSerName val="0"/>
          <c:showPercent val="0"/>
          <c:showBubbleSize val="0"/>
        </c:dLbls>
        <c:gapWidth val="150"/>
        <c:axId val="91613056"/>
        <c:axId val="928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extLst>
            <c:ext xmlns:c16="http://schemas.microsoft.com/office/drawing/2014/chart" uri="{C3380CC4-5D6E-409C-BE32-E72D297353CC}">
              <c16:uniqueId val="{00000001-69D3-4B33-8ACA-D12F92F676D9}"/>
            </c:ext>
          </c:extLst>
        </c:ser>
        <c:dLbls>
          <c:showLegendKey val="0"/>
          <c:showVal val="0"/>
          <c:showCatName val="0"/>
          <c:showSerName val="0"/>
          <c:showPercent val="0"/>
          <c:showBubbleSize val="0"/>
        </c:dLbls>
        <c:marker val="1"/>
        <c:smooth val="0"/>
        <c:axId val="91613056"/>
        <c:axId val="92815360"/>
      </c:lineChart>
      <c:dateAx>
        <c:axId val="91613056"/>
        <c:scaling>
          <c:orientation val="minMax"/>
        </c:scaling>
        <c:delete val="1"/>
        <c:axPos val="b"/>
        <c:numFmt formatCode="ge" sourceLinked="1"/>
        <c:majorTickMark val="none"/>
        <c:minorTickMark val="none"/>
        <c:tickLblPos val="none"/>
        <c:crossAx val="92815360"/>
        <c:crosses val="autoZero"/>
        <c:auto val="1"/>
        <c:lblOffset val="100"/>
        <c:baseTimeUnit val="years"/>
      </c:dateAx>
      <c:valAx>
        <c:axId val="928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28.94</c:v>
                </c:pt>
                <c:pt idx="1">
                  <c:v>28.94</c:v>
                </c:pt>
                <c:pt idx="2">
                  <c:v>27.53</c:v>
                </c:pt>
                <c:pt idx="3">
                  <c:v>25.65</c:v>
                </c:pt>
                <c:pt idx="4">
                  <c:v>25.41</c:v>
                </c:pt>
              </c:numCache>
            </c:numRef>
          </c:val>
          <c:extLst>
            <c:ext xmlns:c16="http://schemas.microsoft.com/office/drawing/2014/chart" uri="{C3380CC4-5D6E-409C-BE32-E72D297353CC}">
              <c16:uniqueId val="{00000000-5A1E-4AC0-9EE1-E46B32D32E33}"/>
            </c:ext>
          </c:extLst>
        </c:ser>
        <c:dLbls>
          <c:showLegendKey val="0"/>
          <c:showVal val="0"/>
          <c:showCatName val="0"/>
          <c:showSerName val="0"/>
          <c:showPercent val="0"/>
          <c:showBubbleSize val="0"/>
        </c:dLbls>
        <c:gapWidth val="150"/>
        <c:axId val="122037760"/>
        <c:axId val="1220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extLst>
            <c:ext xmlns:c16="http://schemas.microsoft.com/office/drawing/2014/chart" uri="{C3380CC4-5D6E-409C-BE32-E72D297353CC}">
              <c16:uniqueId val="{00000001-5A1E-4AC0-9EE1-E46B32D32E33}"/>
            </c:ext>
          </c:extLst>
        </c:ser>
        <c:dLbls>
          <c:showLegendKey val="0"/>
          <c:showVal val="0"/>
          <c:showCatName val="0"/>
          <c:showSerName val="0"/>
          <c:showPercent val="0"/>
          <c:showBubbleSize val="0"/>
        </c:dLbls>
        <c:marker val="1"/>
        <c:smooth val="0"/>
        <c:axId val="122037760"/>
        <c:axId val="122039680"/>
      </c:lineChart>
      <c:dateAx>
        <c:axId val="122037760"/>
        <c:scaling>
          <c:orientation val="minMax"/>
        </c:scaling>
        <c:delete val="1"/>
        <c:axPos val="b"/>
        <c:numFmt formatCode="ge" sourceLinked="1"/>
        <c:majorTickMark val="none"/>
        <c:minorTickMark val="none"/>
        <c:tickLblPos val="none"/>
        <c:crossAx val="122039680"/>
        <c:crosses val="autoZero"/>
        <c:auto val="1"/>
        <c:lblOffset val="100"/>
        <c:baseTimeUnit val="years"/>
      </c:dateAx>
      <c:valAx>
        <c:axId val="1220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92.07</c:v>
                </c:pt>
                <c:pt idx="1">
                  <c:v>100</c:v>
                </c:pt>
                <c:pt idx="2">
                  <c:v>100</c:v>
                </c:pt>
                <c:pt idx="3">
                  <c:v>100</c:v>
                </c:pt>
                <c:pt idx="4">
                  <c:v>100</c:v>
                </c:pt>
              </c:numCache>
            </c:numRef>
          </c:val>
          <c:extLst>
            <c:ext xmlns:c16="http://schemas.microsoft.com/office/drawing/2014/chart" uri="{C3380CC4-5D6E-409C-BE32-E72D297353CC}">
              <c16:uniqueId val="{00000000-340B-44A6-B78D-BBEA1168125A}"/>
            </c:ext>
          </c:extLst>
        </c:ser>
        <c:dLbls>
          <c:showLegendKey val="0"/>
          <c:showVal val="0"/>
          <c:showCatName val="0"/>
          <c:showSerName val="0"/>
          <c:showPercent val="0"/>
          <c:showBubbleSize val="0"/>
        </c:dLbls>
        <c:gapWidth val="150"/>
        <c:axId val="122365056"/>
        <c:axId val="1223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extLst>
            <c:ext xmlns:c16="http://schemas.microsoft.com/office/drawing/2014/chart" uri="{C3380CC4-5D6E-409C-BE32-E72D297353CC}">
              <c16:uniqueId val="{00000001-340B-44A6-B78D-BBEA1168125A}"/>
            </c:ext>
          </c:extLst>
        </c:ser>
        <c:dLbls>
          <c:showLegendKey val="0"/>
          <c:showVal val="0"/>
          <c:showCatName val="0"/>
          <c:showSerName val="0"/>
          <c:showPercent val="0"/>
          <c:showBubbleSize val="0"/>
        </c:dLbls>
        <c:marker val="1"/>
        <c:smooth val="0"/>
        <c:axId val="122365056"/>
        <c:axId val="122366976"/>
      </c:lineChart>
      <c:dateAx>
        <c:axId val="122365056"/>
        <c:scaling>
          <c:orientation val="minMax"/>
        </c:scaling>
        <c:delete val="1"/>
        <c:axPos val="b"/>
        <c:numFmt formatCode="ge" sourceLinked="1"/>
        <c:majorTickMark val="none"/>
        <c:minorTickMark val="none"/>
        <c:tickLblPos val="none"/>
        <c:crossAx val="122366976"/>
        <c:crosses val="autoZero"/>
        <c:auto val="1"/>
        <c:lblOffset val="100"/>
        <c:baseTimeUnit val="years"/>
      </c:dateAx>
      <c:valAx>
        <c:axId val="1223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100.56</c:v>
                </c:pt>
                <c:pt idx="1">
                  <c:v>101.33</c:v>
                </c:pt>
                <c:pt idx="2">
                  <c:v>97.32</c:v>
                </c:pt>
                <c:pt idx="3">
                  <c:v>102.74</c:v>
                </c:pt>
                <c:pt idx="4">
                  <c:v>102.21</c:v>
                </c:pt>
              </c:numCache>
            </c:numRef>
          </c:val>
          <c:extLst>
            <c:ext xmlns:c16="http://schemas.microsoft.com/office/drawing/2014/chart" uri="{C3380CC4-5D6E-409C-BE32-E72D297353CC}">
              <c16:uniqueId val="{00000000-2CE9-4F21-8A80-6B9A4B671A53}"/>
            </c:ext>
          </c:extLst>
        </c:ser>
        <c:dLbls>
          <c:showLegendKey val="0"/>
          <c:showVal val="0"/>
          <c:showCatName val="0"/>
          <c:showSerName val="0"/>
          <c:showPercent val="0"/>
          <c:showBubbleSize val="0"/>
        </c:dLbls>
        <c:gapWidth val="150"/>
        <c:axId val="92845568"/>
        <c:axId val="928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E9-4F21-8A80-6B9A4B671A53}"/>
            </c:ext>
          </c:extLst>
        </c:ser>
        <c:dLbls>
          <c:showLegendKey val="0"/>
          <c:showVal val="0"/>
          <c:showCatName val="0"/>
          <c:showSerName val="0"/>
          <c:showPercent val="0"/>
          <c:showBubbleSize val="0"/>
        </c:dLbls>
        <c:marker val="1"/>
        <c:smooth val="0"/>
        <c:axId val="92845568"/>
        <c:axId val="92847488"/>
      </c:lineChart>
      <c:dateAx>
        <c:axId val="92845568"/>
        <c:scaling>
          <c:orientation val="minMax"/>
        </c:scaling>
        <c:delete val="1"/>
        <c:axPos val="b"/>
        <c:numFmt formatCode="ge" sourceLinked="1"/>
        <c:majorTickMark val="none"/>
        <c:minorTickMark val="none"/>
        <c:tickLblPos val="none"/>
        <c:crossAx val="92847488"/>
        <c:crosses val="autoZero"/>
        <c:auto val="1"/>
        <c:lblOffset val="100"/>
        <c:baseTimeUnit val="years"/>
      </c:dateAx>
      <c:valAx>
        <c:axId val="928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62-42BC-B976-99FEADC58F5C}"/>
            </c:ext>
          </c:extLst>
        </c:ser>
        <c:dLbls>
          <c:showLegendKey val="0"/>
          <c:showVal val="0"/>
          <c:showCatName val="0"/>
          <c:showSerName val="0"/>
          <c:showPercent val="0"/>
          <c:showBubbleSize val="0"/>
        </c:dLbls>
        <c:gapWidth val="150"/>
        <c:axId val="94061696"/>
        <c:axId val="940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62-42BC-B976-99FEADC58F5C}"/>
            </c:ext>
          </c:extLst>
        </c:ser>
        <c:dLbls>
          <c:showLegendKey val="0"/>
          <c:showVal val="0"/>
          <c:showCatName val="0"/>
          <c:showSerName val="0"/>
          <c:showPercent val="0"/>
          <c:showBubbleSize val="0"/>
        </c:dLbls>
        <c:marker val="1"/>
        <c:smooth val="0"/>
        <c:axId val="94061696"/>
        <c:axId val="94062848"/>
      </c:lineChart>
      <c:dateAx>
        <c:axId val="94061696"/>
        <c:scaling>
          <c:orientation val="minMax"/>
        </c:scaling>
        <c:delete val="1"/>
        <c:axPos val="b"/>
        <c:numFmt formatCode="ge" sourceLinked="1"/>
        <c:majorTickMark val="none"/>
        <c:minorTickMark val="none"/>
        <c:tickLblPos val="none"/>
        <c:crossAx val="94062848"/>
        <c:crosses val="autoZero"/>
        <c:auto val="1"/>
        <c:lblOffset val="100"/>
        <c:baseTimeUnit val="years"/>
      </c:dateAx>
      <c:valAx>
        <c:axId val="940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CE-465D-97DB-7C9E940AD76E}"/>
            </c:ext>
          </c:extLst>
        </c:ser>
        <c:dLbls>
          <c:showLegendKey val="0"/>
          <c:showVal val="0"/>
          <c:showCatName val="0"/>
          <c:showSerName val="0"/>
          <c:showPercent val="0"/>
          <c:showBubbleSize val="0"/>
        </c:dLbls>
        <c:gapWidth val="150"/>
        <c:axId val="94105600"/>
        <c:axId val="941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CE-465D-97DB-7C9E940AD76E}"/>
            </c:ext>
          </c:extLst>
        </c:ser>
        <c:dLbls>
          <c:showLegendKey val="0"/>
          <c:showVal val="0"/>
          <c:showCatName val="0"/>
          <c:showSerName val="0"/>
          <c:showPercent val="0"/>
          <c:showBubbleSize val="0"/>
        </c:dLbls>
        <c:marker val="1"/>
        <c:smooth val="0"/>
        <c:axId val="94105600"/>
        <c:axId val="94107520"/>
      </c:lineChart>
      <c:dateAx>
        <c:axId val="94105600"/>
        <c:scaling>
          <c:orientation val="minMax"/>
        </c:scaling>
        <c:delete val="1"/>
        <c:axPos val="b"/>
        <c:numFmt formatCode="ge" sourceLinked="1"/>
        <c:majorTickMark val="none"/>
        <c:minorTickMark val="none"/>
        <c:tickLblPos val="none"/>
        <c:crossAx val="94107520"/>
        <c:crosses val="autoZero"/>
        <c:auto val="1"/>
        <c:lblOffset val="100"/>
        <c:baseTimeUnit val="years"/>
      </c:dateAx>
      <c:valAx>
        <c:axId val="941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C6-4403-BBB6-A774236C546C}"/>
            </c:ext>
          </c:extLst>
        </c:ser>
        <c:dLbls>
          <c:showLegendKey val="0"/>
          <c:showVal val="0"/>
          <c:showCatName val="0"/>
          <c:showSerName val="0"/>
          <c:showPercent val="0"/>
          <c:showBubbleSize val="0"/>
        </c:dLbls>
        <c:gapWidth val="150"/>
        <c:axId val="95663616"/>
        <c:axId val="956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C6-4403-BBB6-A774236C546C}"/>
            </c:ext>
          </c:extLst>
        </c:ser>
        <c:dLbls>
          <c:showLegendKey val="0"/>
          <c:showVal val="0"/>
          <c:showCatName val="0"/>
          <c:showSerName val="0"/>
          <c:showPercent val="0"/>
          <c:showBubbleSize val="0"/>
        </c:dLbls>
        <c:marker val="1"/>
        <c:smooth val="0"/>
        <c:axId val="95663616"/>
        <c:axId val="95665536"/>
      </c:lineChart>
      <c:dateAx>
        <c:axId val="95663616"/>
        <c:scaling>
          <c:orientation val="minMax"/>
        </c:scaling>
        <c:delete val="1"/>
        <c:axPos val="b"/>
        <c:numFmt formatCode="ge" sourceLinked="1"/>
        <c:majorTickMark val="none"/>
        <c:minorTickMark val="none"/>
        <c:tickLblPos val="none"/>
        <c:crossAx val="95665536"/>
        <c:crosses val="autoZero"/>
        <c:auto val="1"/>
        <c:lblOffset val="100"/>
        <c:baseTimeUnit val="years"/>
      </c:dateAx>
      <c:valAx>
        <c:axId val="956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20-4414-8E4C-020B52512A7F}"/>
            </c:ext>
          </c:extLst>
        </c:ser>
        <c:dLbls>
          <c:showLegendKey val="0"/>
          <c:showVal val="0"/>
          <c:showCatName val="0"/>
          <c:showSerName val="0"/>
          <c:showPercent val="0"/>
          <c:showBubbleSize val="0"/>
        </c:dLbls>
        <c:gapWidth val="150"/>
        <c:axId val="95696384"/>
        <c:axId val="956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20-4414-8E4C-020B52512A7F}"/>
            </c:ext>
          </c:extLst>
        </c:ser>
        <c:dLbls>
          <c:showLegendKey val="0"/>
          <c:showVal val="0"/>
          <c:showCatName val="0"/>
          <c:showSerName val="0"/>
          <c:showPercent val="0"/>
          <c:showBubbleSize val="0"/>
        </c:dLbls>
        <c:marker val="1"/>
        <c:smooth val="0"/>
        <c:axId val="95696384"/>
        <c:axId val="95698304"/>
      </c:lineChart>
      <c:dateAx>
        <c:axId val="95696384"/>
        <c:scaling>
          <c:orientation val="minMax"/>
        </c:scaling>
        <c:delete val="1"/>
        <c:axPos val="b"/>
        <c:numFmt formatCode="ge" sourceLinked="1"/>
        <c:majorTickMark val="none"/>
        <c:minorTickMark val="none"/>
        <c:tickLblPos val="none"/>
        <c:crossAx val="95698304"/>
        <c:crosses val="autoZero"/>
        <c:auto val="1"/>
        <c:lblOffset val="100"/>
        <c:baseTimeUnit val="years"/>
      </c:dateAx>
      <c:valAx>
        <c:axId val="956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quot;-&quot;">
                  <c:v>32.65</c:v>
                </c:pt>
                <c:pt idx="3">
                  <c:v>0</c:v>
                </c:pt>
                <c:pt idx="4">
                  <c:v>0</c:v>
                </c:pt>
              </c:numCache>
            </c:numRef>
          </c:val>
          <c:extLst>
            <c:ext xmlns:c16="http://schemas.microsoft.com/office/drawing/2014/chart" uri="{C3380CC4-5D6E-409C-BE32-E72D297353CC}">
              <c16:uniqueId val="{00000000-9A32-4F71-AF72-463079D9D84A}"/>
            </c:ext>
          </c:extLst>
        </c:ser>
        <c:dLbls>
          <c:showLegendKey val="0"/>
          <c:showVal val="0"/>
          <c:showCatName val="0"/>
          <c:showSerName val="0"/>
          <c:showPercent val="0"/>
          <c:showBubbleSize val="0"/>
        </c:dLbls>
        <c:gapWidth val="150"/>
        <c:axId val="95722880"/>
        <c:axId val="957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extLst>
            <c:ext xmlns:c16="http://schemas.microsoft.com/office/drawing/2014/chart" uri="{C3380CC4-5D6E-409C-BE32-E72D297353CC}">
              <c16:uniqueId val="{00000001-9A32-4F71-AF72-463079D9D84A}"/>
            </c:ext>
          </c:extLst>
        </c:ser>
        <c:dLbls>
          <c:showLegendKey val="0"/>
          <c:showVal val="0"/>
          <c:showCatName val="0"/>
          <c:showSerName val="0"/>
          <c:showPercent val="0"/>
          <c:showBubbleSize val="0"/>
        </c:dLbls>
        <c:marker val="1"/>
        <c:smooth val="0"/>
        <c:axId val="95722880"/>
        <c:axId val="95741440"/>
      </c:lineChart>
      <c:dateAx>
        <c:axId val="95722880"/>
        <c:scaling>
          <c:orientation val="minMax"/>
        </c:scaling>
        <c:delete val="1"/>
        <c:axPos val="b"/>
        <c:numFmt formatCode="ge" sourceLinked="1"/>
        <c:majorTickMark val="none"/>
        <c:minorTickMark val="none"/>
        <c:tickLblPos val="none"/>
        <c:crossAx val="95741440"/>
        <c:crosses val="autoZero"/>
        <c:auto val="1"/>
        <c:lblOffset val="100"/>
        <c:baseTimeUnit val="years"/>
      </c:dateAx>
      <c:valAx>
        <c:axId val="957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50.77</c:v>
                </c:pt>
                <c:pt idx="1">
                  <c:v>58.21</c:v>
                </c:pt>
                <c:pt idx="2">
                  <c:v>80.680000000000007</c:v>
                </c:pt>
                <c:pt idx="3">
                  <c:v>75.17</c:v>
                </c:pt>
                <c:pt idx="4">
                  <c:v>65.13</c:v>
                </c:pt>
              </c:numCache>
            </c:numRef>
          </c:val>
          <c:extLst>
            <c:ext xmlns:c16="http://schemas.microsoft.com/office/drawing/2014/chart" uri="{C3380CC4-5D6E-409C-BE32-E72D297353CC}">
              <c16:uniqueId val="{00000000-0BCD-4630-A065-F52F78CB9123}"/>
            </c:ext>
          </c:extLst>
        </c:ser>
        <c:dLbls>
          <c:showLegendKey val="0"/>
          <c:showVal val="0"/>
          <c:showCatName val="0"/>
          <c:showSerName val="0"/>
          <c:showPercent val="0"/>
          <c:showBubbleSize val="0"/>
        </c:dLbls>
        <c:gapWidth val="150"/>
        <c:axId val="96816128"/>
        <c:axId val="968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extLst>
            <c:ext xmlns:c16="http://schemas.microsoft.com/office/drawing/2014/chart" uri="{C3380CC4-5D6E-409C-BE32-E72D297353CC}">
              <c16:uniqueId val="{00000001-0BCD-4630-A065-F52F78CB9123}"/>
            </c:ext>
          </c:extLst>
        </c:ser>
        <c:dLbls>
          <c:showLegendKey val="0"/>
          <c:showVal val="0"/>
          <c:showCatName val="0"/>
          <c:showSerName val="0"/>
          <c:showPercent val="0"/>
          <c:showBubbleSize val="0"/>
        </c:dLbls>
        <c:marker val="1"/>
        <c:smooth val="0"/>
        <c:axId val="96816128"/>
        <c:axId val="96826496"/>
      </c:lineChart>
      <c:dateAx>
        <c:axId val="96816128"/>
        <c:scaling>
          <c:orientation val="minMax"/>
        </c:scaling>
        <c:delete val="1"/>
        <c:axPos val="b"/>
        <c:numFmt formatCode="ge" sourceLinked="1"/>
        <c:majorTickMark val="none"/>
        <c:minorTickMark val="none"/>
        <c:tickLblPos val="none"/>
        <c:crossAx val="96826496"/>
        <c:crosses val="autoZero"/>
        <c:auto val="1"/>
        <c:lblOffset val="100"/>
        <c:baseTimeUnit val="years"/>
      </c:dateAx>
      <c:valAx>
        <c:axId val="968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354.33</c:v>
                </c:pt>
                <c:pt idx="1">
                  <c:v>296.12</c:v>
                </c:pt>
                <c:pt idx="2">
                  <c:v>211.76</c:v>
                </c:pt>
                <c:pt idx="3">
                  <c:v>230.3</c:v>
                </c:pt>
                <c:pt idx="4">
                  <c:v>266.8</c:v>
                </c:pt>
              </c:numCache>
            </c:numRef>
          </c:val>
          <c:extLst>
            <c:ext xmlns:c16="http://schemas.microsoft.com/office/drawing/2014/chart" uri="{C3380CC4-5D6E-409C-BE32-E72D297353CC}">
              <c16:uniqueId val="{00000000-5FC7-4EDA-9CA3-E572670753DF}"/>
            </c:ext>
          </c:extLst>
        </c:ser>
        <c:dLbls>
          <c:showLegendKey val="0"/>
          <c:showVal val="0"/>
          <c:showCatName val="0"/>
          <c:showSerName val="0"/>
          <c:showPercent val="0"/>
          <c:showBubbleSize val="0"/>
        </c:dLbls>
        <c:gapWidth val="150"/>
        <c:axId val="96851840"/>
        <c:axId val="968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extLst>
            <c:ext xmlns:c16="http://schemas.microsoft.com/office/drawing/2014/chart" uri="{C3380CC4-5D6E-409C-BE32-E72D297353CC}">
              <c16:uniqueId val="{00000001-5FC7-4EDA-9CA3-E572670753DF}"/>
            </c:ext>
          </c:extLst>
        </c:ser>
        <c:dLbls>
          <c:showLegendKey val="0"/>
          <c:showVal val="0"/>
          <c:showCatName val="0"/>
          <c:showSerName val="0"/>
          <c:showPercent val="0"/>
          <c:showBubbleSize val="0"/>
        </c:dLbls>
        <c:marker val="1"/>
        <c:smooth val="0"/>
        <c:axId val="96851840"/>
        <c:axId val="96854016"/>
      </c:lineChart>
      <c:dateAx>
        <c:axId val="96851840"/>
        <c:scaling>
          <c:orientation val="minMax"/>
        </c:scaling>
        <c:delete val="1"/>
        <c:axPos val="b"/>
        <c:numFmt formatCode="ge" sourceLinked="1"/>
        <c:majorTickMark val="none"/>
        <c:minorTickMark val="none"/>
        <c:tickLblPos val="none"/>
        <c:crossAx val="96854016"/>
        <c:crosses val="autoZero"/>
        <c:auto val="1"/>
        <c:lblOffset val="100"/>
        <c:baseTimeUnit val="years"/>
      </c:dateAx>
      <c:valAx>
        <c:axId val="968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阿智村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6682</v>
      </c>
      <c r="AM8" s="47"/>
      <c r="AN8" s="47"/>
      <c r="AO8" s="47"/>
      <c r="AP8" s="47"/>
      <c r="AQ8" s="47"/>
      <c r="AR8" s="47"/>
      <c r="AS8" s="47"/>
      <c r="AT8" s="43">
        <f>データ!S6</f>
        <v>214.43</v>
      </c>
      <c r="AU8" s="43"/>
      <c r="AV8" s="43"/>
      <c r="AW8" s="43"/>
      <c r="AX8" s="43"/>
      <c r="AY8" s="43"/>
      <c r="AZ8" s="43"/>
      <c r="BA8" s="43"/>
      <c r="BB8" s="43">
        <f>データ!T6</f>
        <v>31.16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16.47</v>
      </c>
      <c r="Q10" s="43"/>
      <c r="R10" s="43"/>
      <c r="S10" s="43"/>
      <c r="T10" s="43"/>
      <c r="U10" s="43"/>
      <c r="V10" s="43"/>
      <c r="W10" s="43">
        <f>データ!P6</f>
        <v>91.35</v>
      </c>
      <c r="X10" s="43"/>
      <c r="Y10" s="43"/>
      <c r="Z10" s="43"/>
      <c r="AA10" s="43"/>
      <c r="AB10" s="43"/>
      <c r="AC10" s="43"/>
      <c r="AD10" s="47">
        <f>データ!Q6</f>
        <v>3000</v>
      </c>
      <c r="AE10" s="47"/>
      <c r="AF10" s="47"/>
      <c r="AG10" s="47"/>
      <c r="AH10" s="47"/>
      <c r="AI10" s="47"/>
      <c r="AJ10" s="47"/>
      <c r="AK10" s="2"/>
      <c r="AL10" s="47">
        <f>データ!U6</f>
        <v>1096</v>
      </c>
      <c r="AM10" s="47"/>
      <c r="AN10" s="47"/>
      <c r="AO10" s="47"/>
      <c r="AP10" s="47"/>
      <c r="AQ10" s="47"/>
      <c r="AR10" s="47"/>
      <c r="AS10" s="47"/>
      <c r="AT10" s="43">
        <f>データ!V6</f>
        <v>0.44</v>
      </c>
      <c r="AU10" s="43"/>
      <c r="AV10" s="43"/>
      <c r="AW10" s="43"/>
      <c r="AX10" s="43"/>
      <c r="AY10" s="43"/>
      <c r="AZ10" s="43"/>
      <c r="BA10" s="43"/>
      <c r="BB10" s="43">
        <f>データ!W6</f>
        <v>2490.91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204072</v>
      </c>
      <c r="D6" s="31">
        <f t="shared" si="3"/>
        <v>47</v>
      </c>
      <c r="E6" s="31">
        <f t="shared" si="3"/>
        <v>17</v>
      </c>
      <c r="F6" s="31">
        <f t="shared" si="3"/>
        <v>5</v>
      </c>
      <c r="G6" s="31">
        <f t="shared" si="3"/>
        <v>0</v>
      </c>
      <c r="H6" s="31" t="str">
        <f t="shared" si="3"/>
        <v>長野県　阿智村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16.47</v>
      </c>
      <c r="P6" s="32">
        <f t="shared" si="3"/>
        <v>91.35</v>
      </c>
      <c r="Q6" s="32">
        <f t="shared" si="3"/>
        <v>3000</v>
      </c>
      <c r="R6" s="32">
        <f t="shared" si="3"/>
        <v>6682</v>
      </c>
      <c r="S6" s="32">
        <f t="shared" si="3"/>
        <v>214.43</v>
      </c>
      <c r="T6" s="32">
        <f t="shared" si="3"/>
        <v>31.16</v>
      </c>
      <c r="U6" s="32">
        <f t="shared" si="3"/>
        <v>1096</v>
      </c>
      <c r="V6" s="32">
        <f t="shared" si="3"/>
        <v>0.44</v>
      </c>
      <c r="W6" s="32">
        <f t="shared" si="3"/>
        <v>2490.91</v>
      </c>
      <c r="X6" s="33">
        <f>IF(X7="",NA(),X7)</f>
        <v>100.56</v>
      </c>
      <c r="Y6" s="33">
        <f t="shared" ref="Y6:AG6" si="4">IF(Y7="",NA(),Y7)</f>
        <v>101.33</v>
      </c>
      <c r="Z6" s="33">
        <f t="shared" si="4"/>
        <v>97.32</v>
      </c>
      <c r="AA6" s="33">
        <f t="shared" si="4"/>
        <v>102.74</v>
      </c>
      <c r="AB6" s="33">
        <f t="shared" si="4"/>
        <v>102.21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32.65</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50.77</v>
      </c>
      <c r="BQ6" s="33">
        <f t="shared" ref="BQ6:BY6" si="8">IF(BQ7="",NA(),BQ7)</f>
        <v>58.21</v>
      </c>
      <c r="BR6" s="33">
        <f t="shared" si="8"/>
        <v>80.680000000000007</v>
      </c>
      <c r="BS6" s="33">
        <f t="shared" si="8"/>
        <v>75.17</v>
      </c>
      <c r="BT6" s="33">
        <f t="shared" si="8"/>
        <v>65.13</v>
      </c>
      <c r="BU6" s="33">
        <f t="shared" si="8"/>
        <v>42.13</v>
      </c>
      <c r="BV6" s="33">
        <f t="shared" si="8"/>
        <v>42.48</v>
      </c>
      <c r="BW6" s="33">
        <f t="shared" si="8"/>
        <v>50.9</v>
      </c>
      <c r="BX6" s="33">
        <f t="shared" si="8"/>
        <v>50.82</v>
      </c>
      <c r="BY6" s="33">
        <f t="shared" si="8"/>
        <v>52.19</v>
      </c>
      <c r="BZ6" s="32" t="str">
        <f>IF(BZ7="","",IF(BZ7="-","【-】","【"&amp;SUBSTITUTE(TEXT(BZ7,"#,##0.00"),"-","△")&amp;"】"))</f>
        <v>【52.78】</v>
      </c>
      <c r="CA6" s="33">
        <f>IF(CA7="",NA(),CA7)</f>
        <v>354.33</v>
      </c>
      <c r="CB6" s="33">
        <f t="shared" ref="CB6:CJ6" si="9">IF(CB7="",NA(),CB7)</f>
        <v>296.12</v>
      </c>
      <c r="CC6" s="33">
        <f t="shared" si="9"/>
        <v>211.76</v>
      </c>
      <c r="CD6" s="33">
        <f t="shared" si="9"/>
        <v>230.3</v>
      </c>
      <c r="CE6" s="33">
        <f t="shared" si="9"/>
        <v>266.8</v>
      </c>
      <c r="CF6" s="33">
        <f t="shared" si="9"/>
        <v>348.41</v>
      </c>
      <c r="CG6" s="33">
        <f t="shared" si="9"/>
        <v>343.8</v>
      </c>
      <c r="CH6" s="33">
        <f t="shared" si="9"/>
        <v>293.27</v>
      </c>
      <c r="CI6" s="33">
        <f t="shared" si="9"/>
        <v>300.52</v>
      </c>
      <c r="CJ6" s="33">
        <f t="shared" si="9"/>
        <v>296.14</v>
      </c>
      <c r="CK6" s="32" t="str">
        <f>IF(CK7="","",IF(CK7="-","【-】","【"&amp;SUBSTITUTE(TEXT(CK7,"#,##0.00"),"-","△")&amp;"】"))</f>
        <v>【289.81】</v>
      </c>
      <c r="CL6" s="33">
        <f>IF(CL7="",NA(),CL7)</f>
        <v>28.94</v>
      </c>
      <c r="CM6" s="33">
        <f t="shared" ref="CM6:CU6" si="10">IF(CM7="",NA(),CM7)</f>
        <v>28.94</v>
      </c>
      <c r="CN6" s="33">
        <f t="shared" si="10"/>
        <v>27.53</v>
      </c>
      <c r="CO6" s="33">
        <f t="shared" si="10"/>
        <v>25.65</v>
      </c>
      <c r="CP6" s="33">
        <f t="shared" si="10"/>
        <v>25.41</v>
      </c>
      <c r="CQ6" s="33">
        <f t="shared" si="10"/>
        <v>46.85</v>
      </c>
      <c r="CR6" s="33">
        <f t="shared" si="10"/>
        <v>46.06</v>
      </c>
      <c r="CS6" s="33">
        <f t="shared" si="10"/>
        <v>53.78</v>
      </c>
      <c r="CT6" s="33">
        <f t="shared" si="10"/>
        <v>53.24</v>
      </c>
      <c r="CU6" s="33">
        <f t="shared" si="10"/>
        <v>52.31</v>
      </c>
      <c r="CV6" s="32" t="str">
        <f>IF(CV7="","",IF(CV7="-","【-】","【"&amp;SUBSTITUTE(TEXT(CV7,"#,##0.00"),"-","△")&amp;"】"))</f>
        <v>【52.74】</v>
      </c>
      <c r="CW6" s="33">
        <f>IF(CW7="",NA(),CW7)</f>
        <v>92.07</v>
      </c>
      <c r="CX6" s="33">
        <f t="shared" ref="CX6:DF6" si="11">IF(CX7="",NA(),CX7)</f>
        <v>100</v>
      </c>
      <c r="CY6" s="33">
        <f t="shared" si="11"/>
        <v>100</v>
      </c>
      <c r="CZ6" s="33">
        <f t="shared" si="11"/>
        <v>100</v>
      </c>
      <c r="DA6" s="33">
        <f t="shared" si="11"/>
        <v>100</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204072</v>
      </c>
      <c r="D7" s="35">
        <v>47</v>
      </c>
      <c r="E7" s="35">
        <v>17</v>
      </c>
      <c r="F7" s="35">
        <v>5</v>
      </c>
      <c r="G7" s="35">
        <v>0</v>
      </c>
      <c r="H7" s="35" t="s">
        <v>96</v>
      </c>
      <c r="I7" s="35" t="s">
        <v>97</v>
      </c>
      <c r="J7" s="35" t="s">
        <v>98</v>
      </c>
      <c r="K7" s="35" t="s">
        <v>99</v>
      </c>
      <c r="L7" s="35" t="s">
        <v>100</v>
      </c>
      <c r="M7" s="36" t="s">
        <v>101</v>
      </c>
      <c r="N7" s="36" t="s">
        <v>102</v>
      </c>
      <c r="O7" s="36">
        <v>16.47</v>
      </c>
      <c r="P7" s="36">
        <v>91.35</v>
      </c>
      <c r="Q7" s="36">
        <v>3000</v>
      </c>
      <c r="R7" s="36">
        <v>6682</v>
      </c>
      <c r="S7" s="36">
        <v>214.43</v>
      </c>
      <c r="T7" s="36">
        <v>31.16</v>
      </c>
      <c r="U7" s="36">
        <v>1096</v>
      </c>
      <c r="V7" s="36">
        <v>0.44</v>
      </c>
      <c r="W7" s="36">
        <v>2490.91</v>
      </c>
      <c r="X7" s="36">
        <v>100.56</v>
      </c>
      <c r="Y7" s="36">
        <v>101.33</v>
      </c>
      <c r="Z7" s="36">
        <v>97.32</v>
      </c>
      <c r="AA7" s="36">
        <v>102.74</v>
      </c>
      <c r="AB7" s="36">
        <v>102.21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32.65</v>
      </c>
      <c r="BH7" s="36">
        <v>0</v>
      </c>
      <c r="BI7" s="36">
        <v>0</v>
      </c>
      <c r="BJ7" s="36">
        <v>1224.75</v>
      </c>
      <c r="BK7" s="36">
        <v>1144.05</v>
      </c>
      <c r="BL7" s="36">
        <v>1126.77</v>
      </c>
      <c r="BM7" s="36">
        <v>1044.8</v>
      </c>
      <c r="BN7" s="36">
        <v>1081.8</v>
      </c>
      <c r="BO7" s="36">
        <v>1015.77</v>
      </c>
      <c r="BP7" s="36">
        <v>50.77</v>
      </c>
      <c r="BQ7" s="36">
        <v>58.21</v>
      </c>
      <c r="BR7" s="36">
        <v>80.680000000000007</v>
      </c>
      <c r="BS7" s="36">
        <v>75.17</v>
      </c>
      <c r="BT7" s="36">
        <v>65.13</v>
      </c>
      <c r="BU7" s="36">
        <v>42.13</v>
      </c>
      <c r="BV7" s="36">
        <v>42.48</v>
      </c>
      <c r="BW7" s="36">
        <v>50.9</v>
      </c>
      <c r="BX7" s="36">
        <v>50.82</v>
      </c>
      <c r="BY7" s="36">
        <v>52.19</v>
      </c>
      <c r="BZ7" s="36">
        <v>52.78</v>
      </c>
      <c r="CA7" s="36">
        <v>354.33</v>
      </c>
      <c r="CB7" s="36">
        <v>296.12</v>
      </c>
      <c r="CC7" s="36">
        <v>211.76</v>
      </c>
      <c r="CD7" s="36">
        <v>230.3</v>
      </c>
      <c r="CE7" s="36">
        <v>266.8</v>
      </c>
      <c r="CF7" s="36">
        <v>348.41</v>
      </c>
      <c r="CG7" s="36">
        <v>343.8</v>
      </c>
      <c r="CH7" s="36">
        <v>293.27</v>
      </c>
      <c r="CI7" s="36">
        <v>300.52</v>
      </c>
      <c r="CJ7" s="36">
        <v>296.14</v>
      </c>
      <c r="CK7" s="36">
        <v>289.81</v>
      </c>
      <c r="CL7" s="36">
        <v>28.94</v>
      </c>
      <c r="CM7" s="36">
        <v>28.94</v>
      </c>
      <c r="CN7" s="36">
        <v>27.53</v>
      </c>
      <c r="CO7" s="36">
        <v>25.65</v>
      </c>
      <c r="CP7" s="36">
        <v>25.41</v>
      </c>
      <c r="CQ7" s="36">
        <v>46.85</v>
      </c>
      <c r="CR7" s="36">
        <v>46.06</v>
      </c>
      <c r="CS7" s="36">
        <v>53.78</v>
      </c>
      <c r="CT7" s="36">
        <v>53.24</v>
      </c>
      <c r="CU7" s="36">
        <v>52.31</v>
      </c>
      <c r="CV7" s="36">
        <v>52.74</v>
      </c>
      <c r="CW7" s="36">
        <v>92.07</v>
      </c>
      <c r="CX7" s="36">
        <v>100</v>
      </c>
      <c r="CY7" s="36">
        <v>100</v>
      </c>
      <c r="CZ7" s="36">
        <v>100</v>
      </c>
      <c r="DA7" s="36">
        <v>100</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2017-02-08T03:11:03Z</dcterms:created>
  <dcterms:modified xsi:type="dcterms:W3CDTF">2018-03-05T07:48:01Z</dcterms:modified>
  <cp:category/>
</cp:coreProperties>
</file>