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IcV2THx4bV6vwPYzNh9y4x5KHMqIgjkz3mUzLiWNXdZzu5vgNtTiQq9rZWfJR7gyy8hNWKYlbjH1+6IM9emZw==" workbookSaltValue="ut0cEZ2L/+qqMQ/vlYl3nQ==" workbookSpinCount="100000" lockStructure="1"/>
  <bookViews>
    <workbookView xWindow="-15" yWindow="6450" windowWidth="28830" windowHeight="649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<sst xmlns="http://schemas.openxmlformats.org/spreadsheetml/2006/main" count="236" uniqueCount="120">
  <si>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</si>
  <si>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</si>
  <si>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</si>
  <si>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</si>
  <si>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</si>
  <si>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</si>
  <si>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</si>
  <si>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</si>
  <si>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</si>
  <si>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</si>
  <si>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</si>
  <si>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</si>
  <si>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</si>
  <si>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</si>
  <si>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</si>
  <si>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</si>
  <si>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</si>
  <si>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</si>
  <si>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</si>
  <si>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</si>
  <si>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</si>
  <si>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</si>
  <si>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</si>
  <si>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</si>
  <si>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</si>
  <si>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</si>
  <si>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</si>
  <si>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</si>
  <si>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</si>
  <si>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</si>
  <si>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</si>
  <si>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</si>
  <si>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</si>
  <si>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</si>
  <si>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</si>
  <si>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</si>
  <si>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</si>
  <si>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</si>
  <si>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</si>
  <si>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</si>
  <si>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</si>
  <si>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</si>
  <si>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</si>
  <si>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</si>
  <si>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</si>
  <si>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</si>
  <si>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</si>
  <si>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</si>
  <si>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</si>
  <si>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</si>
  <si>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</si>
  <si>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</si>
  <si>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</si>
  <si>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</si>
  <si>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</si>
  <si>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</si>
  <si>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</si>
  <si>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</si>
  <si>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</si>
  <si>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</si>
  <si>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</si>
  <si>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</si>
  <si>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</si>
  <si>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</si>
  <si>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</si>
  <si>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</si>
  <si>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</si>
  <si>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</si>
  <si>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</si>
  <si>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</si>
  <si>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</si>
  <si>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</si>
  <si>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</si>
  <si>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</si>
  <si>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</si>
  <si>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</si>
  <si>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</si>
  <si>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</si>
  <si>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</si>
  <si>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</si>
  <si>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</si>
  <si>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</si>
  <si>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</si>
  <si>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</si>
  <si>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</si>
  <si>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</si>
  <si>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</si>
  <si>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</si>
  <si>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</si>
  <si>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</si>
  <si>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</si>
  <si>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</si>
  <si>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</si>
  <si>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</si>
  <si>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</si>
  <si>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</si>
  <si>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</si>
  <si>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</si>
  <si>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</si>
  <si>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</si>
  <si>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</si>
  <si>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</si>
  <si>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</si>
  <si>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</si>
  <si>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</si>
  <si>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</si>
  <si>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</si>
  <si>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</si>
  <si>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</si>
  <si>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</si>
  <si>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</si>
  <si>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</si>
  <si>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</si>
  <si>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</si>
  <si>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</si>
  <si>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</si>
  <si>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</si>
  <si>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阿智村の特環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平成28年度は前年度繰越金の一部を維持管理費の財源としたことで100%を下回っています。令和元年度については自主財源で行う維持管理費において予算より大きく減少した部分があるため、この数値となっています。令和2年度はコロナ禍により観光産業の事業所の使用料収入が大きく減少したため100%を下回っています。
　料金改定を実施し平成28年4月使用分から新料金による使用料の徴収を実施しています。令和元年度は10月使用分の料金より消費税改定分の値上げとなっています。
　施設利用率について、令和2年度はコロナ禍により一般家庭以外の使用量が減少しました。特に観光産業で大きく減少しました。
　平成9年に供用開始した昼神浄化センターの長寿命化計画を平成27年度に策定し、平成29年度～令和2年度で長寿命化事業を行います。平成29年度から更新事業に着手し、社会資本整備交付金事業として国庫補助金をもらい実施しています。令和2年度で完了の予定でしたがコロナ禍の影響により完了は次年度へ繰越となっています。</t>
    <rPh sb="5" eb="7">
      <t>トッカン</t>
    </rPh>
    <rPh sb="248" eb="249">
      <t>レイ</t>
    </rPh>
    <rPh sb="249" eb="250">
      <t>ワ</t>
    </rPh>
    <rPh sb="251" eb="253">
      <t>ネンド</t>
    </rPh>
    <rPh sb="257" eb="258">
      <t>カ</t>
    </rPh>
    <rPh sb="261" eb="263">
      <t>カンコウ</t>
    </rPh>
    <rPh sb="263" eb="265">
      <t>サンギョウ</t>
    </rPh>
    <rPh sb="266" eb="269">
      <t>ジギョウショ</t>
    </rPh>
    <rPh sb="270" eb="273">
      <t>シヨウリョウ</t>
    </rPh>
    <rPh sb="273" eb="275">
      <t>シュウニュウ</t>
    </rPh>
    <rPh sb="276" eb="277">
      <t>オオ</t>
    </rPh>
    <rPh sb="279" eb="281">
      <t>ゲンショウ</t>
    </rPh>
    <rPh sb="290" eb="292">
      <t>シタマワ</t>
    </rPh>
    <rPh sb="397" eb="398">
      <t>カ</t>
    </rPh>
    <rPh sb="401" eb="403">
      <t>イッパン</t>
    </rPh>
    <rPh sb="403" eb="405">
      <t>カテイ</t>
    </rPh>
    <rPh sb="405" eb="407">
      <t>イガイ</t>
    </rPh>
    <rPh sb="408" eb="411">
      <t>シヨウリョウ</t>
    </rPh>
    <rPh sb="412" eb="414">
      <t>ゲンショウ</t>
    </rPh>
    <rPh sb="419" eb="420">
      <t>トク</t>
    </rPh>
    <rPh sb="421" eb="423">
      <t>カンコウ</t>
    </rPh>
    <rPh sb="423" eb="425">
      <t>サンギョウ</t>
    </rPh>
    <rPh sb="426" eb="427">
      <t>オオ</t>
    </rPh>
    <rPh sb="429" eb="431">
      <t>ゲンショウ</t>
    </rPh>
    <rPh sb="549" eb="550">
      <t>レイ</t>
    </rPh>
    <rPh sb="550" eb="551">
      <t>ワ</t>
    </rPh>
    <rPh sb="552" eb="554">
      <t>ネンド</t>
    </rPh>
    <rPh sb="555" eb="557">
      <t>カンリョウ</t>
    </rPh>
    <rPh sb="558" eb="560">
      <t>ヨテイ</t>
    </rPh>
    <rPh sb="567" eb="568">
      <t>カ</t>
    </rPh>
    <rPh sb="569" eb="571">
      <t>エイキョウ</t>
    </rPh>
    <rPh sb="574" eb="576">
      <t>カンリョウ</t>
    </rPh>
    <rPh sb="577" eb="580">
      <t>ジネンド</t>
    </rPh>
    <rPh sb="581" eb="583">
      <t>クリコシ</t>
    </rPh>
    <phoneticPr fontId="4"/>
  </si>
  <si>
    <t>　阿智村には下水道浄化センターが2施設あり、昼神浄化センターは平成9年度、会地浄化センターは平成14年度の供用開始となっています。現在、17年～22年が経過しており、昼神浄化センターでは耐用年数を超えた機器の更新時期を迎えています。そのため長寿命化計画を策定し更新工事を実施しました。令和2年度完了の予定でしたが令和3年度へ繰越となっています。
　管渠については、それぞれの処理場と同じ頃の建設となっていますが、耐腐食性の強い陶管及びハイセラミック管を使用していますので劣化による管渠の更新はまだ必要ないと考えています。</t>
    <rPh sb="142" eb="143">
      <t>レイ</t>
    </rPh>
    <rPh sb="143" eb="144">
      <t>ワ</t>
    </rPh>
    <rPh sb="145" eb="146">
      <t>ネン</t>
    </rPh>
    <rPh sb="146" eb="147">
      <t>ド</t>
    </rPh>
    <rPh sb="147" eb="149">
      <t>カンリョウ</t>
    </rPh>
    <rPh sb="150" eb="152">
      <t>ヨテイ</t>
    </rPh>
    <rPh sb="156" eb="157">
      <t>レイ</t>
    </rPh>
    <rPh sb="157" eb="158">
      <t>ワ</t>
    </rPh>
    <rPh sb="159" eb="160">
      <t>ネン</t>
    </rPh>
    <rPh sb="160" eb="161">
      <t>ド</t>
    </rPh>
    <rPh sb="162" eb="164">
      <t>クリコシ</t>
    </rPh>
    <phoneticPr fontId="4"/>
  </si>
  <si>
    <t xml:space="preserve"> 平成28年度に使用料金の改定を行いました。概ね5年毎に見直しの予定ですが、コロナ禍による大口使用者への経済的打撃が大きく令和3年での改訂は見送る予定です。
　平成29年度～令和2年度に行う長寿命化事業では昼神浄化センターの機器更新を国の補助金を利用して行います。
　平成28年度策定の経営戦略に基づき将来的な経費の平準化を図り、将来にわたって安定的に持続可能な運営を行っていきます。
　国より人口3万人未満の下水道事業者も公営企業会計への移行が必要であると示されたため、令和元年度～令和3年度で移行準備を行い、令和4年度からの適用を予定しています。</t>
    <rPh sb="22" eb="23">
      <t>オオム</t>
    </rPh>
    <rPh sb="25" eb="26">
      <t>ネン</t>
    </rPh>
    <rPh sb="26" eb="27">
      <t>ゴト</t>
    </rPh>
    <rPh sb="28" eb="30">
      <t>ミナオ</t>
    </rPh>
    <rPh sb="32" eb="34">
      <t>ヨテイ</t>
    </rPh>
    <rPh sb="41" eb="42">
      <t>カ</t>
    </rPh>
    <rPh sb="45" eb="47">
      <t>オオグチ</t>
    </rPh>
    <rPh sb="47" eb="50">
      <t>シヨウシャ</t>
    </rPh>
    <rPh sb="52" eb="55">
      <t>ケイザイテキ</t>
    </rPh>
    <rPh sb="55" eb="57">
      <t>ダゲキ</t>
    </rPh>
    <rPh sb="58" eb="59">
      <t>オオ</t>
    </rPh>
    <rPh sb="61" eb="62">
      <t>レイ</t>
    </rPh>
    <rPh sb="62" eb="63">
      <t>ワ</t>
    </rPh>
    <rPh sb="64" eb="65">
      <t>ネン</t>
    </rPh>
    <rPh sb="67" eb="69">
      <t>カイテイ</t>
    </rPh>
    <rPh sb="70" eb="72">
      <t>ミオク</t>
    </rPh>
    <rPh sb="73" eb="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</si>
</sst>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E0-4378-A8E5-5783D25C2BCA}"/>
            </c:ext>
          </c:extLst>
        </c:ser>
        <c:dLbls>
          <c:showLegendKey val="0"/>
          <c:showVal val="0"/>
          <c:showCatName val="0"/>
          <c:showSerName val="0"/>
          <c:showPercent val="0"/>
          <c:showBubbleSize val="0"/>
        </c:dLbls>
        <c:gapWidth val="150"/>
        <c:axId val="91494656"/>
        <c:axId val="915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BDE0-4378-A8E5-5783D25C2BCA}"/>
            </c:ext>
          </c:extLst>
        </c:ser>
        <c:dLbls>
          <c:showLegendKey val="0"/>
          <c:showVal val="0"/>
          <c:showCatName val="0"/>
          <c:showSerName val="0"/>
          <c:showPercent val="0"/>
          <c:showBubbleSize val="0"/>
        </c:dLbls>
        <c:marker val="1"/>
        <c:smooth val="0"/>
        <c:axId val="91494656"/>
        <c:axId val="91505024"/>
      </c:lineChart>
      <c:dateAx>
        <c:axId val="91494656"/>
        <c:scaling>
          <c:orientation val="minMax"/>
        </c:scaling>
        <c:delete val="1"/>
        <c:axPos val="b"/>
        <c:numFmt formatCode="&quot;H&quot;yy" sourceLinked="1"/>
        <c:majorTickMark val="none"/>
        <c:minorTickMark val="none"/>
        <c:tickLblPos val="none"/>
        <c:crossAx val="91505024"/>
        <c:crosses val="autoZero"/>
        <c:auto val="1"/>
        <c:lblOffset val="100"/>
        <c:baseTimeUnit val="years"/>
      </c:dateAx>
      <c:valAx>
        <c:axId val="915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37.81</c:v>
                </c:pt>
                <c:pt idx="1">
                  <c:v>38.58</c:v>
                </c:pt>
                <c:pt idx="2">
                  <c:v>38.72</c:v>
                </c:pt>
                <c:pt idx="3">
                  <c:v>36.29</c:v>
                </c:pt>
                <c:pt idx="4">
                  <c:v>33.81</c:v>
                </c:pt>
              </c:numCache>
            </c:numRef>
          </c:val>
          <c:extLst xmlns:c16r2="http://schemas.microsoft.com/office/drawing/2015/06/chart">
            <c:ext xmlns:c16="http://schemas.microsoft.com/office/drawing/2014/chart" uri="{C3380CC4-5D6E-409C-BE32-E72D297353CC}">
              <c16:uniqueId val="{00000000-5782-4A09-8167-5798E0CB1F4E}"/>
            </c:ext>
          </c:extLst>
        </c:ser>
        <c:dLbls>
          <c:showLegendKey val="0"/>
          <c:showVal val="0"/>
          <c:showCatName val="0"/>
          <c:showSerName val="0"/>
          <c:showPercent val="0"/>
          <c:showBubbleSize val="0"/>
        </c:dLbls>
        <c:gapWidth val="150"/>
        <c:axId val="97450240"/>
        <c:axId val="975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5782-4A09-8167-5798E0CB1F4E}"/>
            </c:ext>
          </c:extLst>
        </c:ser>
        <c:dLbls>
          <c:showLegendKey val="0"/>
          <c:showVal val="0"/>
          <c:showCatName val="0"/>
          <c:showSerName val="0"/>
          <c:showPercent val="0"/>
          <c:showBubbleSize val="0"/>
        </c:dLbls>
        <c:marker val="1"/>
        <c:smooth val="0"/>
        <c:axId val="97450240"/>
        <c:axId val="97522048"/>
      </c:lineChart>
      <c:dateAx>
        <c:axId val="97450240"/>
        <c:scaling>
          <c:orientation val="minMax"/>
        </c:scaling>
        <c:delete val="1"/>
        <c:axPos val="b"/>
        <c:numFmt formatCode="&quot;H&quot;yy" sourceLinked="1"/>
        <c:majorTickMark val="none"/>
        <c:minorTickMark val="none"/>
        <c:tickLblPos val="none"/>
        <c:crossAx val="97522048"/>
        <c:crosses val="autoZero"/>
        <c:auto val="1"/>
        <c:lblOffset val="100"/>
        <c:baseTimeUnit val="years"/>
      </c:dateAx>
      <c:valAx>
        <c:axId val="97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99.47</c:v>
                </c:pt>
                <c:pt idx="1">
                  <c:v>93.27</c:v>
                </c:pt>
                <c:pt idx="2">
                  <c:v>93.19</c:v>
                </c:pt>
                <c:pt idx="3">
                  <c:v>93.65</c:v>
                </c:pt>
                <c:pt idx="4">
                  <c:v>94.19</c:v>
                </c:pt>
              </c:numCache>
            </c:numRef>
          </c:val>
          <c:extLst xmlns:c16r2="http://schemas.microsoft.com/office/drawing/2015/06/chart">
            <c:ext xmlns:c16="http://schemas.microsoft.com/office/drawing/2014/chart" uri="{C3380CC4-5D6E-409C-BE32-E72D297353CC}">
              <c16:uniqueId val="{00000000-2980-4D43-A328-761727ED7A0D}"/>
            </c:ext>
          </c:extLst>
        </c:ser>
        <c:dLbls>
          <c:showLegendKey val="0"/>
          <c:showVal val="0"/>
          <c:showCatName val="0"/>
          <c:showSerName val="0"/>
          <c:showPercent val="0"/>
          <c:showBubbleSize val="0"/>
        </c:dLbls>
        <c:gapWidth val="150"/>
        <c:axId val="97569408"/>
        <c:axId val="996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2980-4D43-A328-761727ED7A0D}"/>
            </c:ext>
          </c:extLst>
        </c:ser>
        <c:dLbls>
          <c:showLegendKey val="0"/>
          <c:showVal val="0"/>
          <c:showCatName val="0"/>
          <c:showSerName val="0"/>
          <c:showPercent val="0"/>
          <c:showBubbleSize val="0"/>
        </c:dLbls>
        <c:marker val="1"/>
        <c:smooth val="0"/>
        <c:axId val="97569408"/>
        <c:axId val="99681024"/>
      </c:lineChart>
      <c:dateAx>
        <c:axId val="97569408"/>
        <c:scaling>
          <c:orientation val="minMax"/>
        </c:scaling>
        <c:delete val="1"/>
        <c:axPos val="b"/>
        <c:numFmt formatCode="&quot;H&quot;yy" sourceLinked="1"/>
        <c:majorTickMark val="none"/>
        <c:minorTickMark val="none"/>
        <c:tickLblPos val="none"/>
        <c:crossAx val="99681024"/>
        <c:crosses val="autoZero"/>
        <c:auto val="1"/>
        <c:lblOffset val="100"/>
        <c:baseTimeUnit val="years"/>
      </c:dateAx>
      <c:valAx>
        <c:axId val="996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99.62</c:v>
                </c:pt>
                <c:pt idx="1">
                  <c:v>100.27</c:v>
                </c:pt>
                <c:pt idx="2">
                  <c:v>100.26</c:v>
                </c:pt>
                <c:pt idx="3">
                  <c:v>101.85</c:v>
                </c:pt>
                <c:pt idx="4">
                  <c:v>99.4</c:v>
                </c:pt>
              </c:numCache>
            </c:numRef>
          </c:val>
          <c:extLst xmlns:c16r2="http://schemas.microsoft.com/office/drawing/2015/06/chart">
            <c:ext xmlns:c16="http://schemas.microsoft.com/office/drawing/2014/chart" uri="{C3380CC4-5D6E-409C-BE32-E72D297353CC}">
              <c16:uniqueId val="{00000000-8367-4EC0-BFCB-AB0F7A682C0B}"/>
            </c:ext>
          </c:extLst>
        </c:ser>
        <c:dLbls>
          <c:showLegendKey val="0"/>
          <c:showVal val="0"/>
          <c:showCatName val="0"/>
          <c:showSerName val="0"/>
          <c:showPercent val="0"/>
          <c:showBubbleSize val="0"/>
        </c:dLbls>
        <c:gapWidth val="150"/>
        <c:axId val="91523712"/>
        <c:axId val="915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67-4EC0-BFCB-AB0F7A682C0B}"/>
            </c:ext>
          </c:extLst>
        </c:ser>
        <c:dLbls>
          <c:showLegendKey val="0"/>
          <c:showVal val="0"/>
          <c:showCatName val="0"/>
          <c:showSerName val="0"/>
          <c:showPercent val="0"/>
          <c:showBubbleSize val="0"/>
        </c:dLbls>
        <c:marker val="1"/>
        <c:smooth val="0"/>
        <c:axId val="91523712"/>
        <c:axId val="91529984"/>
      </c:lineChart>
      <c:dateAx>
        <c:axId val="91523712"/>
        <c:scaling>
          <c:orientation val="minMax"/>
        </c:scaling>
        <c:delete val="1"/>
        <c:axPos val="b"/>
        <c:numFmt formatCode="&quot;H&quot;yy" sourceLinked="1"/>
        <c:majorTickMark val="none"/>
        <c:minorTickMark val="none"/>
        <c:tickLblPos val="none"/>
        <c:crossAx val="91529984"/>
        <c:crosses val="autoZero"/>
        <c:auto val="1"/>
        <c:lblOffset val="100"/>
        <c:baseTimeUnit val="years"/>
      </c:dateAx>
      <c:valAx>
        <c:axId val="91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E2-4D0C-A757-BA6B5ABD6194}"/>
            </c:ext>
          </c:extLst>
        </c:ser>
        <c:dLbls>
          <c:showLegendKey val="0"/>
          <c:showVal val="0"/>
          <c:showCatName val="0"/>
          <c:showSerName val="0"/>
          <c:showPercent val="0"/>
          <c:showBubbleSize val="0"/>
        </c:dLbls>
        <c:gapWidth val="150"/>
        <c:axId val="91540480"/>
        <c:axId val="970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E2-4D0C-A757-BA6B5ABD6194}"/>
            </c:ext>
          </c:extLst>
        </c:ser>
        <c:dLbls>
          <c:showLegendKey val="0"/>
          <c:showVal val="0"/>
          <c:showCatName val="0"/>
          <c:showSerName val="0"/>
          <c:showPercent val="0"/>
          <c:showBubbleSize val="0"/>
        </c:dLbls>
        <c:marker val="1"/>
        <c:smooth val="0"/>
        <c:axId val="91540480"/>
        <c:axId val="97072256"/>
      </c:lineChart>
      <c:dateAx>
        <c:axId val="91540480"/>
        <c:scaling>
          <c:orientation val="minMax"/>
        </c:scaling>
        <c:delete val="1"/>
        <c:axPos val="b"/>
        <c:numFmt formatCode="&quot;H&quot;yy" sourceLinked="1"/>
        <c:majorTickMark val="none"/>
        <c:minorTickMark val="none"/>
        <c:tickLblPos val="none"/>
        <c:crossAx val="97072256"/>
        <c:crosses val="autoZero"/>
        <c:auto val="1"/>
        <c:lblOffset val="100"/>
        <c:baseTimeUnit val="years"/>
      </c:dateAx>
      <c:valAx>
        <c:axId val="970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60-4FE9-B9CE-05D485B65A5B}"/>
            </c:ext>
          </c:extLst>
        </c:ser>
        <c:dLbls>
          <c:showLegendKey val="0"/>
          <c:showVal val="0"/>
          <c:showCatName val="0"/>
          <c:showSerName val="0"/>
          <c:showPercent val="0"/>
          <c:showBubbleSize val="0"/>
        </c:dLbls>
        <c:gapWidth val="150"/>
        <c:axId val="97105024"/>
        <c:axId val="971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60-4FE9-B9CE-05D485B65A5B}"/>
            </c:ext>
          </c:extLst>
        </c:ser>
        <c:dLbls>
          <c:showLegendKey val="0"/>
          <c:showVal val="0"/>
          <c:showCatName val="0"/>
          <c:showSerName val="0"/>
          <c:showPercent val="0"/>
          <c:showBubbleSize val="0"/>
        </c:dLbls>
        <c:marker val="1"/>
        <c:smooth val="0"/>
        <c:axId val="97105024"/>
        <c:axId val="97106944"/>
      </c:lineChart>
      <c:dateAx>
        <c:axId val="97105024"/>
        <c:scaling>
          <c:orientation val="minMax"/>
        </c:scaling>
        <c:delete val="1"/>
        <c:axPos val="b"/>
        <c:numFmt formatCode="&quot;H&quot;yy" sourceLinked="1"/>
        <c:majorTickMark val="none"/>
        <c:minorTickMark val="none"/>
        <c:tickLblPos val="none"/>
        <c:crossAx val="97106944"/>
        <c:crosses val="autoZero"/>
        <c:auto val="1"/>
        <c:lblOffset val="100"/>
        <c:baseTimeUnit val="years"/>
      </c:dateAx>
      <c:valAx>
        <c:axId val="971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40-4160-B3E8-CB572B3E173B}"/>
            </c:ext>
          </c:extLst>
        </c:ser>
        <c:dLbls>
          <c:showLegendKey val="0"/>
          <c:showVal val="0"/>
          <c:showCatName val="0"/>
          <c:showSerName val="0"/>
          <c:showPercent val="0"/>
          <c:showBubbleSize val="0"/>
        </c:dLbls>
        <c:gapWidth val="150"/>
        <c:axId val="97155328"/>
        <c:axId val="971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40-4160-B3E8-CB572B3E173B}"/>
            </c:ext>
          </c:extLst>
        </c:ser>
        <c:dLbls>
          <c:showLegendKey val="0"/>
          <c:showVal val="0"/>
          <c:showCatName val="0"/>
          <c:showSerName val="0"/>
          <c:showPercent val="0"/>
          <c:showBubbleSize val="0"/>
        </c:dLbls>
        <c:marker val="1"/>
        <c:smooth val="0"/>
        <c:axId val="97155328"/>
        <c:axId val="97157504"/>
      </c:lineChart>
      <c:dateAx>
        <c:axId val="97155328"/>
        <c:scaling>
          <c:orientation val="minMax"/>
        </c:scaling>
        <c:delete val="1"/>
        <c:axPos val="b"/>
        <c:numFmt formatCode="&quot;H&quot;yy" sourceLinked="1"/>
        <c:majorTickMark val="none"/>
        <c:minorTickMark val="none"/>
        <c:tickLblPos val="none"/>
        <c:crossAx val="97157504"/>
        <c:crosses val="autoZero"/>
        <c:auto val="1"/>
        <c:lblOffset val="100"/>
        <c:baseTimeUnit val="years"/>
      </c:dateAx>
      <c:valAx>
        <c:axId val="971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C8-433B-817D-592192A8E2A2}"/>
            </c:ext>
          </c:extLst>
        </c:ser>
        <c:dLbls>
          <c:showLegendKey val="0"/>
          <c:showVal val="0"/>
          <c:showCatName val="0"/>
          <c:showSerName val="0"/>
          <c:showPercent val="0"/>
          <c:showBubbleSize val="0"/>
        </c:dLbls>
        <c:gapWidth val="150"/>
        <c:axId val="97184384"/>
        <c:axId val="973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C8-433B-817D-592192A8E2A2}"/>
            </c:ext>
          </c:extLst>
        </c:ser>
        <c:dLbls>
          <c:showLegendKey val="0"/>
          <c:showVal val="0"/>
          <c:showCatName val="0"/>
          <c:showSerName val="0"/>
          <c:showPercent val="0"/>
          <c:showBubbleSize val="0"/>
        </c:dLbls>
        <c:marker val="1"/>
        <c:smooth val="0"/>
        <c:axId val="97184384"/>
        <c:axId val="97321728"/>
      </c:lineChart>
      <c:dateAx>
        <c:axId val="97184384"/>
        <c:scaling>
          <c:orientation val="minMax"/>
        </c:scaling>
        <c:delete val="1"/>
        <c:axPos val="b"/>
        <c:numFmt formatCode="&quot;H&quot;yy" sourceLinked="1"/>
        <c:majorTickMark val="none"/>
        <c:minorTickMark val="none"/>
        <c:tickLblPos val="none"/>
        <c:crossAx val="97321728"/>
        <c:crosses val="autoZero"/>
        <c:auto val="1"/>
        <c:lblOffset val="100"/>
        <c:baseTimeUnit val="years"/>
      </c:dateAx>
      <c:valAx>
        <c:axId val="973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161.16</c:v>
                </c:pt>
                <c:pt idx="1">
                  <c:v>161.28</c:v>
                </c:pt>
                <c:pt idx="2">
                  <c:v>141.19999999999999</c:v>
                </c:pt>
                <c:pt idx="3">
                  <c:v>192.96</c:v>
                </c:pt>
                <c:pt idx="4">
                  <c:v>118.78</c:v>
                </c:pt>
              </c:numCache>
            </c:numRef>
          </c:val>
          <c:extLst xmlns:c16r2="http://schemas.microsoft.com/office/drawing/2015/06/chart">
            <c:ext xmlns:c16="http://schemas.microsoft.com/office/drawing/2014/chart" uri="{C3380CC4-5D6E-409C-BE32-E72D297353CC}">
              <c16:uniqueId val="{00000000-0B43-4261-B184-18EA44F8B195}"/>
            </c:ext>
          </c:extLst>
        </c:ser>
        <c:dLbls>
          <c:showLegendKey val="0"/>
          <c:showVal val="0"/>
          <c:showCatName val="0"/>
          <c:showSerName val="0"/>
          <c:showPercent val="0"/>
          <c:showBubbleSize val="0"/>
        </c:dLbls>
        <c:gapWidth val="150"/>
        <c:axId val="97360896"/>
        <c:axId val="973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0B43-4261-B184-18EA44F8B195}"/>
            </c:ext>
          </c:extLst>
        </c:ser>
        <c:dLbls>
          <c:showLegendKey val="0"/>
          <c:showVal val="0"/>
          <c:showCatName val="0"/>
          <c:showSerName val="0"/>
          <c:showPercent val="0"/>
          <c:showBubbleSize val="0"/>
        </c:dLbls>
        <c:marker val="1"/>
        <c:smooth val="0"/>
        <c:axId val="97360896"/>
        <c:axId val="97363072"/>
      </c:lineChart>
      <c:dateAx>
        <c:axId val="97360896"/>
        <c:scaling>
          <c:orientation val="minMax"/>
        </c:scaling>
        <c:delete val="1"/>
        <c:axPos val="b"/>
        <c:numFmt formatCode="&quot;H&quot;yy" sourceLinked="1"/>
        <c:majorTickMark val="none"/>
        <c:minorTickMark val="none"/>
        <c:tickLblPos val="none"/>
        <c:crossAx val="97363072"/>
        <c:crosses val="autoZero"/>
        <c:auto val="1"/>
        <c:lblOffset val="100"/>
        <c:baseTimeUnit val="years"/>
      </c:dateAx>
      <c:valAx>
        <c:axId val="973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95.06</c:v>
                </c:pt>
                <c:pt idx="1">
                  <c:v>100</c:v>
                </c:pt>
                <c:pt idx="2">
                  <c:v>100.16</c:v>
                </c:pt>
                <c:pt idx="3">
                  <c:v>100.01</c:v>
                </c:pt>
                <c:pt idx="4">
                  <c:v>97.7</c:v>
                </c:pt>
              </c:numCache>
            </c:numRef>
          </c:val>
          <c:extLst xmlns:c16r2="http://schemas.microsoft.com/office/drawing/2015/06/chart">
            <c:ext xmlns:c16="http://schemas.microsoft.com/office/drawing/2014/chart" uri="{C3380CC4-5D6E-409C-BE32-E72D297353CC}">
              <c16:uniqueId val="{00000000-ED91-40E7-98B4-593204DB8985}"/>
            </c:ext>
          </c:extLst>
        </c:ser>
        <c:dLbls>
          <c:showLegendKey val="0"/>
          <c:showVal val="0"/>
          <c:showCatName val="0"/>
          <c:showSerName val="0"/>
          <c:showPercent val="0"/>
          <c:showBubbleSize val="0"/>
        </c:dLbls>
        <c:gapWidth val="150"/>
        <c:axId val="97371648"/>
        <c:axId val="973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ED91-40E7-98B4-593204DB8985}"/>
            </c:ext>
          </c:extLst>
        </c:ser>
        <c:dLbls>
          <c:showLegendKey val="0"/>
          <c:showVal val="0"/>
          <c:showCatName val="0"/>
          <c:showSerName val="0"/>
          <c:showPercent val="0"/>
          <c:showBubbleSize val="0"/>
        </c:dLbls>
        <c:marker val="1"/>
        <c:smooth val="0"/>
        <c:axId val="97371648"/>
        <c:axId val="97373568"/>
      </c:lineChart>
      <c:dateAx>
        <c:axId val="97371648"/>
        <c:scaling>
          <c:orientation val="minMax"/>
        </c:scaling>
        <c:delete val="1"/>
        <c:axPos val="b"/>
        <c:numFmt formatCode="&quot;H&quot;yy" sourceLinked="1"/>
        <c:majorTickMark val="none"/>
        <c:minorTickMark val="none"/>
        <c:tickLblPos val="none"/>
        <c:crossAx val="97373568"/>
        <c:crosses val="autoZero"/>
        <c:auto val="1"/>
        <c:lblOffset val="100"/>
        <c:baseTimeUnit val="years"/>
      </c:dateAx>
      <c:valAx>
        <c:axId val="97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c:v>
                </c:pt>
                <c:pt idx="1">
                  <c:v>174.4</c:v>
                </c:pt>
                <c:pt idx="2">
                  <c:v>175.12</c:v>
                </c:pt>
                <c:pt idx="3">
                  <c:v>184.11</c:v>
                </c:pt>
                <c:pt idx="4">
                  <c:v>196.6</c:v>
                </c:pt>
              </c:numCache>
            </c:numRef>
          </c:val>
          <c:extLst xmlns:c16r2="http://schemas.microsoft.com/office/drawing/2015/06/chart">
            <c:ext xmlns:c16="http://schemas.microsoft.com/office/drawing/2014/chart" uri="{C3380CC4-5D6E-409C-BE32-E72D297353CC}">
              <c16:uniqueId val="{00000000-F005-4FA3-AECF-7E03AE613504}"/>
            </c:ext>
          </c:extLst>
        </c:ser>
        <c:dLbls>
          <c:showLegendKey val="0"/>
          <c:showVal val="0"/>
          <c:showCatName val="0"/>
          <c:showSerName val="0"/>
          <c:showPercent val="0"/>
          <c:showBubbleSize val="0"/>
        </c:dLbls>
        <c:gapWidth val="150"/>
        <c:axId val="97429376"/>
        <c:axId val="974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F005-4FA3-AECF-7E03AE613504}"/>
            </c:ext>
          </c:extLst>
        </c:ser>
        <c:dLbls>
          <c:showLegendKey val="0"/>
          <c:showVal val="0"/>
          <c:showCatName val="0"/>
          <c:showSerName val="0"/>
          <c:showPercent val="0"/>
          <c:showBubbleSize val="0"/>
        </c:dLbls>
        <c:marker val="1"/>
        <c:smooth val="0"/>
        <c:axId val="97429376"/>
        <c:axId val="97431552"/>
      </c:lineChart>
      <c:dateAx>
        <c:axId val="97429376"/>
        <c:scaling>
          <c:orientation val="minMax"/>
        </c:scaling>
        <c:delete val="1"/>
        <c:axPos val="b"/>
        <c:numFmt formatCode="&quot;H&quot;yy" sourceLinked="1"/>
        <c:majorTickMark val="none"/>
        <c:minorTickMark val="none"/>
        <c:tickLblPos val="none"/>
        <c:crossAx val="97431552"/>
        <c:crosses val="autoZero"/>
        <c:auto val="1"/>
        <c:lblOffset val="100"/>
        <c:baseTimeUnit val="years"/>
      </c:dateAx>
      <c:valAx>
        <c:axId val="974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85" zoomScaleNormal="85" workbookViewId="0">
      <selection activeCell="BZ10" sqref="BZ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阿智村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6233</v>
      </c>
      <c r="AM8" s="51"/>
      <c r="AN8" s="51"/>
      <c r="AO8" s="51"/>
      <c r="AP8" s="51"/>
      <c r="AQ8" s="51"/>
      <c r="AR8" s="51"/>
      <c r="AS8" s="51"/>
      <c r="AT8" s="46">
        <f>データ!T6</f>
        <v>214.43</v>
      </c>
      <c r="AU8" s="46"/>
      <c r="AV8" s="46"/>
      <c r="AW8" s="46"/>
      <c r="AX8" s="46"/>
      <c r="AY8" s="46"/>
      <c r="AZ8" s="46"/>
      <c r="BA8" s="46"/>
      <c r="BB8" s="46">
        <f>データ!U6</f>
        <v>29.07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49.76</v>
      </c>
      <c r="Q10" s="46"/>
      <c r="R10" s="46"/>
      <c r="S10" s="46"/>
      <c r="T10" s="46"/>
      <c r="U10" s="46"/>
      <c r="V10" s="46"/>
      <c r="W10" s="46">
        <f>データ!Q6</f>
        <v>81.17</v>
      </c>
      <c r="X10" s="46"/>
      <c r="Y10" s="46"/>
      <c r="Z10" s="46"/>
      <c r="AA10" s="46"/>
      <c r="AB10" s="46"/>
      <c r="AC10" s="46"/>
      <c r="AD10" s="51">
        <f>データ!R6</f>
        <v>3278</v>
      </c>
      <c r="AE10" s="51"/>
      <c r="AF10" s="51"/>
      <c r="AG10" s="51"/>
      <c r="AH10" s="51"/>
      <c r="AI10" s="51"/>
      <c r="AJ10" s="51"/>
      <c r="AK10" s="2"/>
      <c r="AL10" s="51">
        <f>データ!V6</f>
        <v>3064</v>
      </c>
      <c r="AM10" s="51"/>
      <c r="AN10" s="51"/>
      <c r="AO10" s="51"/>
      <c r="AP10" s="51"/>
      <c r="AQ10" s="51"/>
      <c r="AR10" s="51"/>
      <c r="AS10" s="51"/>
      <c r="AT10" s="46">
        <f>データ!W6</f>
        <v>1.34</v>
      </c>
      <c r="AU10" s="46"/>
      <c r="AV10" s="46"/>
      <c r="AW10" s="46"/>
      <c r="AX10" s="46"/>
      <c r="AY10" s="46"/>
      <c r="AZ10" s="46"/>
      <c r="BA10" s="46"/>
      <c r="BB10" s="46">
        <f>データ!X6</f>
        <v>2286.5700000000002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C7pR/5UnKHHFV6x38A4JD+vkQfMl99qyRYYSr3t1WK6Z/zgyveW1vRFq97b3ygRDVVPY1e2FuYzeFRu4vJYTlg==" saltValue="aArGOeVjvbdZM9NLeB26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204072</v>
      </c>
      <c r="D6" s="33">
        <f t="shared" si="3"/>
        <v>47</v>
      </c>
      <c r="E6" s="33">
        <f t="shared" si="3"/>
        <v>17</v>
      </c>
      <c r="F6" s="33">
        <f t="shared" si="3"/>
        <v>4</v>
      </c>
      <c r="G6" s="33">
        <f t="shared" si="3"/>
        <v>0</v>
      </c>
      <c r="H6" s="33" t="str">
        <f t="shared" si="3"/>
        <v>長野県　阿智村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49.76</v>
      </c>
      <c r="Q6" s="34">
        <f t="shared" si="3"/>
        <v>81.17</v>
      </c>
      <c r="R6" s="34">
        <f t="shared" si="3"/>
        <v>3278</v>
      </c>
      <c r="S6" s="34">
        <f t="shared" si="3"/>
        <v>6233</v>
      </c>
      <c r="T6" s="34">
        <f t="shared" si="3"/>
        <v>214.43</v>
      </c>
      <c r="U6" s="34">
        <f t="shared" si="3"/>
        <v>29.07</v>
      </c>
      <c r="V6" s="34">
        <f t="shared" si="3"/>
        <v>3064</v>
      </c>
      <c r="W6" s="34">
        <f t="shared" si="3"/>
        <v>1.34</v>
      </c>
      <c r="X6" s="34">
        <f t="shared" si="3"/>
        <v>2286.5700000000002</v>
      </c>
      <c r="Y6" s="35">
        <f>IF(Y7="",NA(),Y7)</f>
        <v>99.62</v>
      </c>
      <c r="Z6" s="35">
        <f t="shared" ref="Z6:AH6" si="4">IF(Z7="",NA(),Z7)</f>
        <v>100.27</v>
      </c>
      <c r="AA6" s="35">
        <f t="shared" si="4"/>
        <v>100.26</v>
      </c>
      <c r="AB6" s="35">
        <f t="shared" si="4"/>
        <v>101.85</v>
      </c>
      <c r="AC6" s="35">
        <f t="shared" si="4"/>
        <v>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161.16</v>
      </c>
      <c r="BG6" s="35">
        <f t="shared" ref="BG6:BO6" si="7">IF(BG7="",NA(),BG7)</f>
        <v>161.28</v>
      </c>
      <c r="BH6" s="35">
        <f t="shared" si="7"/>
        <v>141.19999999999999</v>
      </c>
      <c r="BI6" s="35">
        <f t="shared" si="7"/>
        <v>192.96</v>
      </c>
      <c r="BJ6" s="35">
        <f t="shared" si="7"/>
        <v>118.78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95.06</v>
      </c>
      <c r="BR6" s="35">
        <f t="shared" ref="BR6:BZ6" si="8">IF(BR7="",NA(),BR7)</f>
        <v>100</v>
      </c>
      <c r="BS6" s="35">
        <f t="shared" si="8"/>
        <v>100.16</v>
      </c>
      <c r="BT6" s="35">
        <f t="shared" si="8"/>
        <v>100.01</v>
      </c>
      <c r="BU6" s="35">
        <f t="shared" si="8"/>
        <v>97.7</v>
      </c>
      <c r="BV6" s="35">
        <f t="shared" si="8"/>
        <v>69.87</v>
      </c>
      <c r="BW6" s="35">
        <f t="shared" si="8"/>
        <v>74.3</v>
      </c>
      <c r="BX6" s="35">
        <f t="shared" si="8"/>
        <v>72.260000000000005</v>
      </c>
      <c r="BY6" s="35">
        <f t="shared" si="8"/>
        <v>71.84</v>
      </c>
      <c r="BZ6" s="35">
        <f t="shared" si="8"/>
        <v>73.36</v>
      </c>
      <c r="CA6" s="34" t="str">
        <f>IF(CA7="","",IF(CA7="-","【-】","【"&amp;SUBSTITUTE(TEXT(CA7,"#,##0.00"),"-","△")&amp;"】"))</f>
        <v>【75.29】</v>
      </c>
      <c r="CB6" s="35">
        <f>IF(CB7="",NA(),CB7)</f>
        <v>184</v>
      </c>
      <c r="CC6" s="35">
        <f t="shared" ref="CC6:CK6" si="9">IF(CC7="",NA(),CC7)</f>
        <v>174.4</v>
      </c>
      <c r="CD6" s="35">
        <f t="shared" si="9"/>
        <v>175.12</v>
      </c>
      <c r="CE6" s="35">
        <f t="shared" si="9"/>
        <v>184.11</v>
      </c>
      <c r="CF6" s="35">
        <f t="shared" si="9"/>
        <v>196.6</v>
      </c>
      <c r="CG6" s="35">
        <f t="shared" si="9"/>
        <v>234.96</v>
      </c>
      <c r="CH6" s="35">
        <f t="shared" si="9"/>
        <v>221.81</v>
      </c>
      <c r="CI6" s="35">
        <f t="shared" si="9"/>
        <v>230.02</v>
      </c>
      <c r="CJ6" s="35">
        <f t="shared" si="9"/>
        <v>228.47</v>
      </c>
      <c r="CK6" s="35">
        <f t="shared" si="9"/>
        <v>224.88</v>
      </c>
      <c r="CL6" s="34" t="str">
        <f>IF(CL7="","",IF(CL7="-","【-】","【"&amp;SUBSTITUTE(TEXT(CL7,"#,##0.00"),"-","△")&amp;"】"))</f>
        <v>【215.41】</v>
      </c>
      <c r="CM6" s="35">
        <f>IF(CM7="",NA(),CM7)</f>
        <v>37.81</v>
      </c>
      <c r="CN6" s="35">
        <f t="shared" ref="CN6:CV6" si="10">IF(CN7="",NA(),CN7)</f>
        <v>38.58</v>
      </c>
      <c r="CO6" s="35">
        <f t="shared" si="10"/>
        <v>38.72</v>
      </c>
      <c r="CP6" s="35">
        <f t="shared" si="10"/>
        <v>36.29</v>
      </c>
      <c r="CQ6" s="35">
        <f t="shared" si="10"/>
        <v>33.81</v>
      </c>
      <c r="CR6" s="35">
        <f t="shared" si="10"/>
        <v>42.9</v>
      </c>
      <c r="CS6" s="35">
        <f t="shared" si="10"/>
        <v>43.36</v>
      </c>
      <c r="CT6" s="35">
        <f t="shared" si="10"/>
        <v>42.56</v>
      </c>
      <c r="CU6" s="35">
        <f t="shared" si="10"/>
        <v>42.47</v>
      </c>
      <c r="CV6" s="35">
        <f t="shared" si="10"/>
        <v>42.4</v>
      </c>
      <c r="CW6" s="34" t="str">
        <f>IF(CW7="","",IF(CW7="-","【-】","【"&amp;SUBSTITUTE(TEXT(CW7,"#,##0.00"),"-","△")&amp;"】"))</f>
        <v>【42.90】</v>
      </c>
      <c r="CX6" s="35">
        <f>IF(CX7="",NA(),CX7)</f>
        <v>99.47</v>
      </c>
      <c r="CY6" s="35">
        <f t="shared" ref="CY6:DG6" si="11">IF(CY7="",NA(),CY7)</f>
        <v>93.27</v>
      </c>
      <c r="CZ6" s="35">
        <f t="shared" si="11"/>
        <v>93.19</v>
      </c>
      <c r="DA6" s="35">
        <f t="shared" si="11"/>
        <v>93.65</v>
      </c>
      <c r="DB6" s="35">
        <f t="shared" si="11"/>
        <v>94.19</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204072</v>
      </c>
      <c r="D7" s="37">
        <v>47</v>
      </c>
      <c r="E7" s="37">
        <v>17</v>
      </c>
      <c r="F7" s="37">
        <v>4</v>
      </c>
      <c r="G7" s="37">
        <v>0</v>
      </c>
      <c r="H7" s="37" t="s">
        <v>98</v>
      </c>
      <c r="I7" s="37" t="s">
        <v>99</v>
      </c>
      <c r="J7" s="37" t="s">
        <v>100</v>
      </c>
      <c r="K7" s="37" t="s">
        <v>101</v>
      </c>
      <c r="L7" s="37" t="s">
        <v>102</v>
      </c>
      <c r="M7" s="37" t="s">
        <v>103</v>
      </c>
      <c r="N7" s="38" t="s">
        <v>104</v>
      </c>
      <c r="O7" s="38" t="s">
        <v>105</v>
      </c>
      <c r="P7" s="38">
        <v>49.76</v>
      </c>
      <c r="Q7" s="38">
        <v>81.17</v>
      </c>
      <c r="R7" s="38">
        <v>3278</v>
      </c>
      <c r="S7" s="38">
        <v>6233</v>
      </c>
      <c r="T7" s="38">
        <v>214.43</v>
      </c>
      <c r="U7" s="38">
        <v>29.07</v>
      </c>
      <c r="V7" s="38">
        <v>3064</v>
      </c>
      <c r="W7" s="38">
        <v>1.34</v>
      </c>
      <c r="X7" s="38">
        <v>2286.5700000000002</v>
      </c>
      <c r="Y7" s="38">
        <v>99.62</v>
      </c>
      <c r="Z7" s="38">
        <v>100.27</v>
      </c>
      <c r="AA7" s="38">
        <v>100.26</v>
      </c>
      <c r="AB7" s="38">
        <v>101.85</v>
      </c>
      <c r="AC7" s="38">
        <v>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161.16</v>
      </c>
      <c r="BG7" s="38">
        <v>161.28</v>
      </c>
      <c r="BH7" s="38">
        <v>141.19999999999999</v>
      </c>
      <c r="BI7" s="38">
        <v>192.96</v>
      </c>
      <c r="BJ7" s="38">
        <v>118.78</v>
      </c>
      <c r="BK7" s="38">
        <v>1298.9100000000001</v>
      </c>
      <c r="BL7" s="38">
        <v>1243.71</v>
      </c>
      <c r="BM7" s="38">
        <v>1194.1500000000001</v>
      </c>
      <c r="BN7" s="38">
        <v>1206.79</v>
      </c>
      <c r="BO7" s="38">
        <v>1258.43</v>
      </c>
      <c r="BP7" s="38">
        <v>1260.21</v>
      </c>
      <c r="BQ7" s="38">
        <v>95.06</v>
      </c>
      <c r="BR7" s="38">
        <v>100</v>
      </c>
      <c r="BS7" s="38">
        <v>100.16</v>
      </c>
      <c r="BT7" s="38">
        <v>100.01</v>
      </c>
      <c r="BU7" s="38">
        <v>97.7</v>
      </c>
      <c r="BV7" s="38">
        <v>69.87</v>
      </c>
      <c r="BW7" s="38">
        <v>74.3</v>
      </c>
      <c r="BX7" s="38">
        <v>72.260000000000005</v>
      </c>
      <c r="BY7" s="38">
        <v>71.84</v>
      </c>
      <c r="BZ7" s="38">
        <v>73.36</v>
      </c>
      <c r="CA7" s="38">
        <v>75.290000000000006</v>
      </c>
      <c r="CB7" s="38">
        <v>184</v>
      </c>
      <c r="CC7" s="38">
        <v>174.4</v>
      </c>
      <c r="CD7" s="38">
        <v>175.12</v>
      </c>
      <c r="CE7" s="38">
        <v>184.11</v>
      </c>
      <c r="CF7" s="38">
        <v>196.6</v>
      </c>
      <c r="CG7" s="38">
        <v>234.96</v>
      </c>
      <c r="CH7" s="38">
        <v>221.81</v>
      </c>
      <c r="CI7" s="38">
        <v>230.02</v>
      </c>
      <c r="CJ7" s="38">
        <v>228.47</v>
      </c>
      <c r="CK7" s="38">
        <v>224.88</v>
      </c>
      <c r="CL7" s="38">
        <v>215.41</v>
      </c>
      <c r="CM7" s="38">
        <v>37.81</v>
      </c>
      <c r="CN7" s="38">
        <v>38.58</v>
      </c>
      <c r="CO7" s="38">
        <v>38.72</v>
      </c>
      <c r="CP7" s="38">
        <v>36.29</v>
      </c>
      <c r="CQ7" s="38">
        <v>33.81</v>
      </c>
      <c r="CR7" s="38">
        <v>42.9</v>
      </c>
      <c r="CS7" s="38">
        <v>43.36</v>
      </c>
      <c r="CT7" s="38">
        <v>42.56</v>
      </c>
      <c r="CU7" s="38">
        <v>42.47</v>
      </c>
      <c r="CV7" s="38">
        <v>42.4</v>
      </c>
      <c r="CW7" s="38">
        <v>42.9</v>
      </c>
      <c r="CX7" s="38">
        <v>99.47</v>
      </c>
      <c r="CY7" s="38">
        <v>93.27</v>
      </c>
      <c r="CZ7" s="38">
        <v>93.19</v>
      </c>
      <c r="DA7" s="38">
        <v>93.65</v>
      </c>
      <c r="DB7" s="38">
        <v>94.19</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阿智村</cp:lastModifiedBy>
  <dcterms:created xsi:type="dcterms:W3CDTF">2021-12-03T07:51:14Z</dcterms:created>
  <dcterms:modified xsi:type="dcterms:W3CDTF">2022-01-21T00:50:59Z</dcterms:modified>
</cp:coreProperties>
</file>