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70"/>
  <workbookPr defaultThemeVersion="124226"/>
  <mc:AlternateContent xmlns:mc="http://schemas.openxmlformats.org/markup-compatibility/2006">
    <mc:Choice Requires="x15">
      <x15ac:absPath xmlns:x15ac="http://schemas.microsoft.com/office/spreadsheetml/2010/11/ac" url="\\Fsv200\総務課\財政いろいろ\03公営企業・三セク\H28\5 経営分析\阿智村→県\H29.1.23【長野県市町村課】公営企業に係る「経営比較分析表」の分析等について（照会）\HP\"/>
    </mc:Choice>
  </mc:AlternateContent>
  <workbookProtection workbookPassword="8649" lockStructure="1"/>
  <bookViews>
    <workbookView xWindow="-15" yWindow="6225" windowWidth="19230" windowHeight="627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<sst xmlns="http://schemas.openxmlformats.org/spreadsheetml/2006/main" count="221" uniqueCount="111">
  <si>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</si>
  <si>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</si>
  <si>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</si>
  <si>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</si>
  <si>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</si>
  <si>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</si>
  <si>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</si>
  <si>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</si>
  <si>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</si>
  <si>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</si>
  <si>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</si>
  <si>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</si>
  <si>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</si>
  <si>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</si>
  <si>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</si>
  <si>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</si>
  <si>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</si>
  <si>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</si>
  <si>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</si>
  <si>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</si>
  <si>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</si>
  <si>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</si>
  <si>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</si>
  <si>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</si>
  <si>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</si>
  <si>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</si>
  <si>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</si>
  <si>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</si>
  <si>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</si>
  <si>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</si>
  <si>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</si>
  <si>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</si>
  <si>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</si>
  <si>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</si>
  <si>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</si>
  <si>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</si>
  <si>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</si>
  <si>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</si>
  <si>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</si>
  <si>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</si>
  <si>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</si>
  <si>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</si>
  <si>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</si>
  <si>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</si>
  <si>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</si>
  <si>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</si>
  <si>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</si>
  <si>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</si>
  <si>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</si>
  <si>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</si>
  <si>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</si>
  <si>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</si>
  <si>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</si>
  <si>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</si>
  <si>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</si>
  <si>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</si>
  <si>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</si>
  <si>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</si>
  <si>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</si>
  <si>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</si>
  <si>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</si>
  <si>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</si>
  <si>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</si>
  <si>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</si>
  <si>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</si>
  <si>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</si>
  <si>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</si>
  <si>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</si>
  <si>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</si>
  <si>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</si>
  <si>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</si>
  <si>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</si>
  <si>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</si>
  <si>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</si>
  <si>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</si>
  <si>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</si>
  <si>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</si>
  <si>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</si>
  <si>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</si>
  <si>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</si>
  <si>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</si>
  <si>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</si>
  <si>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</si>
  <si>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</si>
  <si>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</si>
  <si>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</si>
  <si>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</si>
  <si>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</si>
  <si>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</si>
  <si>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</si>
  <si>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</si>
  <si>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</si>
  <si>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</si>
  <si>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</si>
  <si>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</si>
  <si>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</si>
  <si>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阿智村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</si>
  <si>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</si>
  <si>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</si>
  <si>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</si>
  <si>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</si>
  <si>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</si>
  <si>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</si>
  <si>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</si>
  <si>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</si>
  <si>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</si>
  <si>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</si>
  <si>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</si>
  <si>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阿智村下水道事業の会計は現在、使用料収入で人件費や維持管理費等の運営費の全部と下水道施設を建設するときに借入れた地方債の償還費用の一部を賄っています。償還費用の不足分については一般会計から繰入を行い充当しています。
　収益的収支比率について、近年は100%を超える数値で推移しています。H26年度は基金の運用利子収入が国債満期等で例年より多くなった関係で高い数値となっています。
　平成24年度から平成25年度にかけて精密機械工場、菓子工場、旅館、及び集合住宅と大口の加入者が増えたことで使用料収入や有収水量は増加傾向にありましたが、平成25年度は緊急的な修繕費用が増加したので経費回収率が低くなり汚水処理原価が上がっています。
　施設利用率が低いことから、会地浄化センターに昼神浄化センターの処理を統合し施設を廃止することで、利用率の向上と維持管理費の削減を考え統廃合案を検討しましたが、昼神浄化センターはまだ比較的新しい施設であり機器更新や耐震化工事を行い運用する方が、統廃合との費用対効果を比べると現実的であるとの考えから、昼神浄化センターの長寿命化を図ることとし平成29年度～平成32年度で長寿命化事業を行います。
</t>
    <rPh sb="1" eb="4">
      <t>アチムラ</t>
    </rPh>
    <rPh sb="4" eb="7">
      <t>ゲスイドウ</t>
    </rPh>
    <rPh sb="7" eb="9">
      <t>ジギョウ</t>
    </rPh>
    <rPh sb="10" eb="12">
      <t>カイケイ</t>
    </rPh>
    <rPh sb="110" eb="113">
      <t>シュウエキテキ</t>
    </rPh>
    <rPh sb="113" eb="115">
      <t>シュウシ</t>
    </rPh>
    <rPh sb="115" eb="117">
      <t>ヒリツ</t>
    </rPh>
    <rPh sb="122" eb="124">
      <t>キンネン</t>
    </rPh>
    <rPh sb="130" eb="131">
      <t>コ</t>
    </rPh>
    <rPh sb="133" eb="135">
      <t>スウチ</t>
    </rPh>
    <rPh sb="136" eb="138">
      <t>スイイ</t>
    </rPh>
    <rPh sb="147" eb="149">
      <t>ネンド</t>
    </rPh>
    <rPh sb="150" eb="152">
      <t>キキン</t>
    </rPh>
    <rPh sb="153" eb="155">
      <t>ウンヨウ</t>
    </rPh>
    <rPh sb="155" eb="157">
      <t>リシ</t>
    </rPh>
    <rPh sb="157" eb="159">
      <t>シュウニュウ</t>
    </rPh>
    <rPh sb="160" eb="162">
      <t>コクサイ</t>
    </rPh>
    <rPh sb="162" eb="164">
      <t>マンキ</t>
    </rPh>
    <rPh sb="164" eb="165">
      <t>トウ</t>
    </rPh>
    <rPh sb="166" eb="168">
      <t>レイネン</t>
    </rPh>
    <rPh sb="170" eb="171">
      <t>オオ</t>
    </rPh>
    <rPh sb="175" eb="177">
      <t>カンケイ</t>
    </rPh>
    <rPh sb="178" eb="179">
      <t>タカ</t>
    </rPh>
    <rPh sb="180" eb="182">
      <t>スウチ</t>
    </rPh>
    <rPh sb="192" eb="194">
      <t>ヘイセイ</t>
    </rPh>
    <rPh sb="196" eb="198">
      <t>ネンド</t>
    </rPh>
    <rPh sb="200" eb="202">
      <t>ヘイセイ</t>
    </rPh>
    <rPh sb="204" eb="206">
      <t>ネンド</t>
    </rPh>
    <rPh sb="210" eb="212">
      <t>セイミツ</t>
    </rPh>
    <rPh sb="212" eb="214">
      <t>キカイ</t>
    </rPh>
    <rPh sb="214" eb="216">
      <t>コウジョウ</t>
    </rPh>
    <rPh sb="217" eb="219">
      <t>カシ</t>
    </rPh>
    <rPh sb="219" eb="221">
      <t>コウジョウ</t>
    </rPh>
    <rPh sb="222" eb="224">
      <t>リョカン</t>
    </rPh>
    <rPh sb="225" eb="226">
      <t>オヨ</t>
    </rPh>
    <rPh sb="227" eb="229">
      <t>シュウゴウ</t>
    </rPh>
    <rPh sb="229" eb="231">
      <t>ジュウタク</t>
    </rPh>
    <rPh sb="232" eb="234">
      <t>オオグチ</t>
    </rPh>
    <rPh sb="235" eb="238">
      <t>カニュウシャ</t>
    </rPh>
    <rPh sb="239" eb="240">
      <t>フ</t>
    </rPh>
    <rPh sb="245" eb="248">
      <t>シヨウリョウ</t>
    </rPh>
    <rPh sb="248" eb="250">
      <t>シュウニュウ</t>
    </rPh>
    <rPh sb="251" eb="253">
      <t>ユウシュウ</t>
    </rPh>
    <rPh sb="253" eb="255">
      <t>スイリョウ</t>
    </rPh>
    <rPh sb="256" eb="258">
      <t>ゾウカ</t>
    </rPh>
    <rPh sb="258" eb="260">
      <t>ケイコウ</t>
    </rPh>
    <rPh sb="268" eb="270">
      <t>ヘイセイ</t>
    </rPh>
    <rPh sb="272" eb="274">
      <t>ネンド</t>
    </rPh>
    <rPh sb="275" eb="278">
      <t>キンキュウテキ</t>
    </rPh>
    <rPh sb="279" eb="281">
      <t>シュウゼン</t>
    </rPh>
    <rPh sb="281" eb="283">
      <t>ヒヨウ</t>
    </rPh>
    <rPh sb="284" eb="286">
      <t>ゾウカ</t>
    </rPh>
    <rPh sb="290" eb="292">
      <t>ケイヒ</t>
    </rPh>
    <rPh sb="292" eb="294">
      <t>カイシュウ</t>
    </rPh>
    <rPh sb="294" eb="295">
      <t>リツ</t>
    </rPh>
    <rPh sb="296" eb="297">
      <t>ヒク</t>
    </rPh>
    <rPh sb="300" eb="302">
      <t>オスイ</t>
    </rPh>
    <rPh sb="302" eb="304">
      <t>ショリ</t>
    </rPh>
    <rPh sb="304" eb="306">
      <t>ゲンカ</t>
    </rPh>
    <rPh sb="307" eb="308">
      <t>ア</t>
    </rPh>
    <rPh sb="317" eb="319">
      <t>シセツ</t>
    </rPh>
    <rPh sb="319" eb="322">
      <t>リヨウリツ</t>
    </rPh>
    <rPh sb="323" eb="324">
      <t>ヒク</t>
    </rPh>
    <rPh sb="330" eb="332">
      <t>オウチ</t>
    </rPh>
    <rPh sb="332" eb="334">
      <t>ジョウカ</t>
    </rPh>
    <rPh sb="339" eb="341">
      <t>ヒルガミ</t>
    </rPh>
    <rPh sb="341" eb="343">
      <t>ジョウカ</t>
    </rPh>
    <rPh sb="348" eb="350">
      <t>ショリ</t>
    </rPh>
    <rPh sb="351" eb="353">
      <t>トウゴウ</t>
    </rPh>
    <rPh sb="354" eb="356">
      <t>シセツ</t>
    </rPh>
    <rPh sb="357" eb="359">
      <t>ハイシ</t>
    </rPh>
    <rPh sb="365" eb="368">
      <t>リヨウリツ</t>
    </rPh>
    <rPh sb="369" eb="371">
      <t>コウジョウ</t>
    </rPh>
    <rPh sb="372" eb="374">
      <t>イジ</t>
    </rPh>
    <rPh sb="374" eb="377">
      <t>カンリヒ</t>
    </rPh>
    <rPh sb="378" eb="380">
      <t>サクゲン</t>
    </rPh>
    <rPh sb="381" eb="382">
      <t>カンガ</t>
    </rPh>
    <rPh sb="383" eb="386">
      <t>トウハイゴウ</t>
    </rPh>
    <rPh sb="386" eb="387">
      <t>アン</t>
    </rPh>
    <rPh sb="388" eb="390">
      <t>ケントウ</t>
    </rPh>
    <rPh sb="396" eb="398">
      <t>ヒルガミ</t>
    </rPh>
    <rPh sb="398" eb="400">
      <t>ジョウカ</t>
    </rPh>
    <rPh sb="407" eb="410">
      <t>ヒカクテキ</t>
    </rPh>
    <rPh sb="410" eb="411">
      <t>アタラ</t>
    </rPh>
    <rPh sb="413" eb="415">
      <t>シセツ</t>
    </rPh>
    <rPh sb="418" eb="420">
      <t>キキ</t>
    </rPh>
    <rPh sb="420" eb="422">
      <t>コウシン</t>
    </rPh>
    <rPh sb="423" eb="426">
      <t>タイシンカ</t>
    </rPh>
    <rPh sb="426" eb="428">
      <t>コウジ</t>
    </rPh>
    <rPh sb="429" eb="430">
      <t>オコナ</t>
    </rPh>
    <rPh sb="431" eb="433">
      <t>ウンヨウ</t>
    </rPh>
    <rPh sb="435" eb="436">
      <t>ホウ</t>
    </rPh>
    <rPh sb="438" eb="441">
      <t>トウハイゴウ</t>
    </rPh>
    <rPh sb="443" eb="448">
      <t>ヒヨウタイコウカ</t>
    </rPh>
    <rPh sb="449" eb="450">
      <t>クラ</t>
    </rPh>
    <rPh sb="453" eb="456">
      <t>ゲンジツテキ</t>
    </rPh>
    <rPh sb="461" eb="462">
      <t>カンガ</t>
    </rPh>
    <rPh sb="466" eb="468">
      <t>ヒルガミ</t>
    </rPh>
    <rPh sb="468" eb="470">
      <t>ジョウカ</t>
    </rPh>
    <rPh sb="475" eb="476">
      <t>チョウ</t>
    </rPh>
    <rPh sb="476" eb="479">
      <t>ジュミョウカ</t>
    </rPh>
    <rPh sb="480" eb="481">
      <t>ハカ</t>
    </rPh>
    <rPh sb="486" eb="488">
      <t>ヘイセイ</t>
    </rPh>
    <rPh sb="490" eb="492">
      <t>ネンド</t>
    </rPh>
    <rPh sb="493" eb="495">
      <t>ヘイセイ</t>
    </rPh>
    <rPh sb="497" eb="498">
      <t>ネン</t>
    </rPh>
    <rPh sb="498" eb="499">
      <t>ド</t>
    </rPh>
    <rPh sb="500" eb="501">
      <t>チョウ</t>
    </rPh>
    <rPh sb="501" eb="504">
      <t>ジュミョウカ</t>
    </rPh>
    <rPh sb="504" eb="506">
      <t>ジギョウ</t>
    </rPh>
    <rPh sb="507" eb="508">
      <t>オコナ</t>
    </rPh>
    <phoneticPr fontId="4"/>
  </si>
  <si>
    <t>　阿智村には下水道浄化センターが2施設あり、昼神浄化センターは平成9年度、会地浄化センターは平成13年度の供用開始となっています。現在、15年～19年が経過しており、昼神浄化センターでは耐用年数を超えた機器の更新時期を迎えています。
　管渠については、それぞれの処理場と同じ頃の建設となっておりますが、耐腐食性の強い陶管及びハイセラミック管を使用していますので劣化による管渠の更新はまだ必要ないと考えています。</t>
    <rPh sb="1" eb="3">
      <t>アチ</t>
    </rPh>
    <rPh sb="3" eb="4">
      <t>ムラ</t>
    </rPh>
    <rPh sb="6" eb="9">
      <t>ゲスイドウ</t>
    </rPh>
    <rPh sb="9" eb="11">
      <t>ジョウカ</t>
    </rPh>
    <rPh sb="17" eb="19">
      <t>シセツ</t>
    </rPh>
    <rPh sb="22" eb="24">
      <t>ヒルガミ</t>
    </rPh>
    <rPh sb="24" eb="26">
      <t>ジョウカ</t>
    </rPh>
    <rPh sb="31" eb="33">
      <t>ヘイセイ</t>
    </rPh>
    <rPh sb="34" eb="36">
      <t>ネンド</t>
    </rPh>
    <rPh sb="37" eb="39">
      <t>オウチ</t>
    </rPh>
    <rPh sb="39" eb="41">
      <t>ジョウカ</t>
    </rPh>
    <rPh sb="46" eb="48">
      <t>ヘイセイ</t>
    </rPh>
    <rPh sb="50" eb="52">
      <t>ネンド</t>
    </rPh>
    <rPh sb="53" eb="55">
      <t>キョウヨウ</t>
    </rPh>
    <rPh sb="55" eb="57">
      <t>カイシ</t>
    </rPh>
    <rPh sb="65" eb="67">
      <t>ゲンザイ</t>
    </rPh>
    <rPh sb="70" eb="71">
      <t>ネン</t>
    </rPh>
    <rPh sb="74" eb="75">
      <t>ネン</t>
    </rPh>
    <rPh sb="76" eb="78">
      <t>ケイカ</t>
    </rPh>
    <rPh sb="83" eb="85">
      <t>ヒルガミ</t>
    </rPh>
    <rPh sb="85" eb="87">
      <t>ジョウカ</t>
    </rPh>
    <rPh sb="93" eb="95">
      <t>タイヨウ</t>
    </rPh>
    <rPh sb="95" eb="97">
      <t>ネンスウ</t>
    </rPh>
    <rPh sb="98" eb="99">
      <t>コ</t>
    </rPh>
    <rPh sb="101" eb="103">
      <t>キキ</t>
    </rPh>
    <rPh sb="104" eb="106">
      <t>コウシン</t>
    </rPh>
    <rPh sb="106" eb="108">
      <t>ジキ</t>
    </rPh>
    <rPh sb="109" eb="110">
      <t>ムカ</t>
    </rPh>
    <rPh sb="118" eb="120">
      <t>カンキョ</t>
    </rPh>
    <rPh sb="131" eb="134">
      <t>ショリジョウ</t>
    </rPh>
    <rPh sb="135" eb="136">
      <t>オナ</t>
    </rPh>
    <rPh sb="137" eb="138">
      <t>コロ</t>
    </rPh>
    <rPh sb="139" eb="141">
      <t>ケンセツ</t>
    </rPh>
    <rPh sb="151" eb="155">
      <t>タイフショクセイ</t>
    </rPh>
    <rPh sb="156" eb="157">
      <t>ツヨ</t>
    </rPh>
    <rPh sb="158" eb="160">
      <t>トウカン</t>
    </rPh>
    <rPh sb="160" eb="161">
      <t>オヨ</t>
    </rPh>
    <rPh sb="169" eb="170">
      <t>カン</t>
    </rPh>
    <rPh sb="171" eb="173">
      <t>シヨウ</t>
    </rPh>
    <rPh sb="180" eb="182">
      <t>レッカ</t>
    </rPh>
    <rPh sb="185" eb="187">
      <t>カンキョ</t>
    </rPh>
    <rPh sb="188" eb="190">
      <t>コウシン</t>
    </rPh>
    <rPh sb="193" eb="195">
      <t>ヒツヨウ</t>
    </rPh>
    <rPh sb="198" eb="199">
      <t>カンガ</t>
    </rPh>
    <phoneticPr fontId="4"/>
  </si>
  <si>
    <t xml:space="preserve"> 今後は各施設の機器更新の費用が増えていくことが予想され、その財源の確保については平成28年度に使用料金の改定を行い自主財源の増加をはかります。
　平成29年度～平成32年度に行う長寿命化事業では昼神浄化センターの機器更新を国の補助金を利用して行います。
　平成27年11月の法改正により、ストックマネジメントを策定し下水道処理全体の将来的な維持管理費用の平準化を図ります。
　平成28年度に経営戦略を策定し将来的な経費の平準化を図ります。また、経営戦略の策定により将来にわたって安定的に継続可能な運営を行っていきます。</t>
    <rPh sb="4" eb="7">
      <t>カクシセツ</t>
    </rPh>
    <rPh sb="8" eb="10">
      <t>キキ</t>
    </rPh>
    <rPh sb="10" eb="12">
      <t>コウシン</t>
    </rPh>
    <rPh sb="13" eb="15">
      <t>ヒヨウ</t>
    </rPh>
    <rPh sb="16" eb="17">
      <t>フ</t>
    </rPh>
    <rPh sb="24" eb="26">
      <t>ヨソウ</t>
    </rPh>
    <rPh sb="98" eb="100">
      <t>ヒルガミ</t>
    </rPh>
    <rPh sb="100" eb="102">
      <t>ジョウカ</t>
    </rPh>
    <rPh sb="107" eb="109">
      <t>キキ</t>
    </rPh>
    <rPh sb="109" eb="111">
      <t>コウシン</t>
    </rPh>
    <rPh sb="167" eb="170">
      <t>ショウライテキ</t>
    </rPh>
    <rPh sb="189" eb="191">
      <t>ヘイセイ</t>
    </rPh>
    <rPh sb="193" eb="195">
      <t>ネンド</t>
    </rPh>
    <rPh sb="196" eb="198">
      <t>ケイエイ</t>
    </rPh>
    <rPh sb="198" eb="200">
      <t>センリャク</t>
    </rPh>
    <rPh sb="201" eb="203">
      <t>サクテイ</t>
    </rPh>
    <rPh sb="204" eb="207">
      <t>ショウライテキ</t>
    </rPh>
    <rPh sb="208" eb="210">
      <t>ケイヒ</t>
    </rPh>
    <rPh sb="211" eb="214">
      <t>ヘイジュンカ</t>
    </rPh>
    <rPh sb="215" eb="21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</si>
</sst>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7" xfId="0" applyFont="1" applyFill="1" applyBorder="1" applyAlignment="1" applyProtection="1">
      <alignment horizontal="left" vertical="top" wrapText="1"/>
      <protection locked="0"/>
    </xf>
    <xf numFmtId="0" fontId="18" fillId="0" borderId="8"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18"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B3-4DE2-9761-261F8A28DBDA}"/>
            </c:ext>
          </c:extLst>
        </c:ser>
        <c:dLbls>
          <c:showLegendKey val="0"/>
          <c:showVal val="0"/>
          <c:showCatName val="0"/>
          <c:showSerName val="0"/>
          <c:showPercent val="0"/>
          <c:showBubbleSize val="0"/>
        </c:dLbls>
        <c:gapWidth val="150"/>
        <c:axId val="89515136"/>
        <c:axId val="895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extLst>
            <c:ext xmlns:c16="http://schemas.microsoft.com/office/drawing/2014/chart" uri="{C3380CC4-5D6E-409C-BE32-E72D297353CC}">
              <c16:uniqueId val="{00000001-96B3-4DE2-9761-261F8A28DBDA}"/>
            </c:ext>
          </c:extLst>
        </c:ser>
        <c:dLbls>
          <c:showLegendKey val="0"/>
          <c:showVal val="0"/>
          <c:showCatName val="0"/>
          <c:showSerName val="0"/>
          <c:showPercent val="0"/>
          <c:showBubbleSize val="0"/>
        </c:dLbls>
        <c:marker val="1"/>
        <c:smooth val="0"/>
        <c:axId val="89515136"/>
        <c:axId val="89517056"/>
      </c:lineChart>
      <c:dateAx>
        <c:axId val="89515136"/>
        <c:scaling>
          <c:orientation val="minMax"/>
        </c:scaling>
        <c:delete val="1"/>
        <c:axPos val="b"/>
        <c:numFmt formatCode="ge" sourceLinked="1"/>
        <c:majorTickMark val="none"/>
        <c:minorTickMark val="none"/>
        <c:tickLblPos val="none"/>
        <c:crossAx val="89517056"/>
        <c:crosses val="autoZero"/>
        <c:auto val="1"/>
        <c:lblOffset val="100"/>
        <c:baseTimeUnit val="years"/>
      </c:dateAx>
      <c:valAx>
        <c:axId val="895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37.21</c:v>
                </c:pt>
                <c:pt idx="1">
                  <c:v>36.200000000000003</c:v>
                </c:pt>
                <c:pt idx="2">
                  <c:v>37.26</c:v>
                </c:pt>
                <c:pt idx="3">
                  <c:v>37.47</c:v>
                </c:pt>
                <c:pt idx="4">
                  <c:v>38.46</c:v>
                </c:pt>
              </c:numCache>
            </c:numRef>
          </c:val>
          <c:extLst>
            <c:ext xmlns:c16="http://schemas.microsoft.com/office/drawing/2014/chart" uri="{C3380CC4-5D6E-409C-BE32-E72D297353CC}">
              <c16:uniqueId val="{00000000-E7DA-4152-9B41-0C31155CE787}"/>
            </c:ext>
          </c:extLst>
        </c:ser>
        <c:dLbls>
          <c:showLegendKey val="0"/>
          <c:showVal val="0"/>
          <c:showCatName val="0"/>
          <c:showSerName val="0"/>
          <c:showPercent val="0"/>
          <c:showBubbleSize val="0"/>
        </c:dLbls>
        <c:gapWidth val="150"/>
        <c:axId val="95758592"/>
        <c:axId val="957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extLst>
            <c:ext xmlns:c16="http://schemas.microsoft.com/office/drawing/2014/chart" uri="{C3380CC4-5D6E-409C-BE32-E72D297353CC}">
              <c16:uniqueId val="{00000001-E7DA-4152-9B41-0C31155CE787}"/>
            </c:ext>
          </c:extLst>
        </c:ser>
        <c:dLbls>
          <c:showLegendKey val="0"/>
          <c:showVal val="0"/>
          <c:showCatName val="0"/>
          <c:showSerName val="0"/>
          <c:showPercent val="0"/>
          <c:showBubbleSize val="0"/>
        </c:dLbls>
        <c:marker val="1"/>
        <c:smooth val="0"/>
        <c:axId val="95758592"/>
        <c:axId val="95777152"/>
      </c:lineChart>
      <c:dateAx>
        <c:axId val="95758592"/>
        <c:scaling>
          <c:orientation val="minMax"/>
        </c:scaling>
        <c:delete val="1"/>
        <c:axPos val="b"/>
        <c:numFmt formatCode="ge" sourceLinked="1"/>
        <c:majorTickMark val="none"/>
        <c:minorTickMark val="none"/>
        <c:tickLblPos val="none"/>
        <c:crossAx val="95777152"/>
        <c:crosses val="autoZero"/>
        <c:auto val="1"/>
        <c:lblOffset val="100"/>
        <c:baseTimeUnit val="years"/>
      </c:dateAx>
      <c:valAx>
        <c:axId val="957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85.43</c:v>
                </c:pt>
                <c:pt idx="1">
                  <c:v>90.14</c:v>
                </c:pt>
                <c:pt idx="2">
                  <c:v>90.1</c:v>
                </c:pt>
                <c:pt idx="3">
                  <c:v>97.92</c:v>
                </c:pt>
                <c:pt idx="4">
                  <c:v>97.43</c:v>
                </c:pt>
              </c:numCache>
            </c:numRef>
          </c:val>
          <c:extLst>
            <c:ext xmlns:c16="http://schemas.microsoft.com/office/drawing/2014/chart" uri="{C3380CC4-5D6E-409C-BE32-E72D297353CC}">
              <c16:uniqueId val="{00000000-FD1B-415D-AF55-C2B185E3080C}"/>
            </c:ext>
          </c:extLst>
        </c:ser>
        <c:dLbls>
          <c:showLegendKey val="0"/>
          <c:showVal val="0"/>
          <c:showCatName val="0"/>
          <c:showSerName val="0"/>
          <c:showPercent val="0"/>
          <c:showBubbleSize val="0"/>
        </c:dLbls>
        <c:gapWidth val="150"/>
        <c:axId val="95827840"/>
        <c:axId val="958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extLst>
            <c:ext xmlns:c16="http://schemas.microsoft.com/office/drawing/2014/chart" uri="{C3380CC4-5D6E-409C-BE32-E72D297353CC}">
              <c16:uniqueId val="{00000001-FD1B-415D-AF55-C2B185E3080C}"/>
            </c:ext>
          </c:extLst>
        </c:ser>
        <c:dLbls>
          <c:showLegendKey val="0"/>
          <c:showVal val="0"/>
          <c:showCatName val="0"/>
          <c:showSerName val="0"/>
          <c:showPercent val="0"/>
          <c:showBubbleSize val="0"/>
        </c:dLbls>
        <c:marker val="1"/>
        <c:smooth val="0"/>
        <c:axId val="95827840"/>
        <c:axId val="95830016"/>
      </c:lineChart>
      <c:dateAx>
        <c:axId val="95827840"/>
        <c:scaling>
          <c:orientation val="minMax"/>
        </c:scaling>
        <c:delete val="1"/>
        <c:axPos val="b"/>
        <c:numFmt formatCode="ge" sourceLinked="1"/>
        <c:majorTickMark val="none"/>
        <c:minorTickMark val="none"/>
        <c:tickLblPos val="none"/>
        <c:crossAx val="95830016"/>
        <c:crosses val="autoZero"/>
        <c:auto val="1"/>
        <c:lblOffset val="100"/>
        <c:baseTimeUnit val="years"/>
      </c:dateAx>
      <c:valAx>
        <c:axId val="958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100.53</c:v>
                </c:pt>
                <c:pt idx="1">
                  <c:v>104.5</c:v>
                </c:pt>
                <c:pt idx="2">
                  <c:v>100.69</c:v>
                </c:pt>
                <c:pt idx="3">
                  <c:v>109.25</c:v>
                </c:pt>
                <c:pt idx="4">
                  <c:v>103.73</c:v>
                </c:pt>
              </c:numCache>
            </c:numRef>
          </c:val>
          <c:extLst>
            <c:ext xmlns:c16="http://schemas.microsoft.com/office/drawing/2014/chart" uri="{C3380CC4-5D6E-409C-BE32-E72D297353CC}">
              <c16:uniqueId val="{00000000-1B40-4601-B3F0-0BA5335BCF64}"/>
            </c:ext>
          </c:extLst>
        </c:ser>
        <c:dLbls>
          <c:showLegendKey val="0"/>
          <c:showVal val="0"/>
          <c:showCatName val="0"/>
          <c:showSerName val="0"/>
          <c:showPercent val="0"/>
          <c:showBubbleSize val="0"/>
        </c:dLbls>
        <c:gapWidth val="150"/>
        <c:axId val="90948352"/>
        <c:axId val="909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40-4601-B3F0-0BA5335BCF64}"/>
            </c:ext>
          </c:extLst>
        </c:ser>
        <c:dLbls>
          <c:showLegendKey val="0"/>
          <c:showVal val="0"/>
          <c:showCatName val="0"/>
          <c:showSerName val="0"/>
          <c:showPercent val="0"/>
          <c:showBubbleSize val="0"/>
        </c:dLbls>
        <c:marker val="1"/>
        <c:smooth val="0"/>
        <c:axId val="90948352"/>
        <c:axId val="90950272"/>
      </c:lineChart>
      <c:dateAx>
        <c:axId val="90948352"/>
        <c:scaling>
          <c:orientation val="minMax"/>
        </c:scaling>
        <c:delete val="1"/>
        <c:axPos val="b"/>
        <c:numFmt formatCode="ge" sourceLinked="1"/>
        <c:majorTickMark val="none"/>
        <c:minorTickMark val="none"/>
        <c:tickLblPos val="none"/>
        <c:crossAx val="90950272"/>
        <c:crosses val="autoZero"/>
        <c:auto val="1"/>
        <c:lblOffset val="100"/>
        <c:baseTimeUnit val="years"/>
      </c:dateAx>
      <c:valAx>
        <c:axId val="909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C5-43C9-A9B2-FE1316D274F2}"/>
            </c:ext>
          </c:extLst>
        </c:ser>
        <c:dLbls>
          <c:showLegendKey val="0"/>
          <c:showVal val="0"/>
          <c:showCatName val="0"/>
          <c:showSerName val="0"/>
          <c:showPercent val="0"/>
          <c:showBubbleSize val="0"/>
        </c:dLbls>
        <c:gapWidth val="150"/>
        <c:axId val="92619136"/>
        <c:axId val="926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C5-43C9-A9B2-FE1316D274F2}"/>
            </c:ext>
          </c:extLst>
        </c:ser>
        <c:dLbls>
          <c:showLegendKey val="0"/>
          <c:showVal val="0"/>
          <c:showCatName val="0"/>
          <c:showSerName val="0"/>
          <c:showPercent val="0"/>
          <c:showBubbleSize val="0"/>
        </c:dLbls>
        <c:marker val="1"/>
        <c:smooth val="0"/>
        <c:axId val="92619136"/>
        <c:axId val="92621056"/>
      </c:lineChart>
      <c:dateAx>
        <c:axId val="92619136"/>
        <c:scaling>
          <c:orientation val="minMax"/>
        </c:scaling>
        <c:delete val="1"/>
        <c:axPos val="b"/>
        <c:numFmt formatCode="ge" sourceLinked="1"/>
        <c:majorTickMark val="none"/>
        <c:minorTickMark val="none"/>
        <c:tickLblPos val="none"/>
        <c:crossAx val="92621056"/>
        <c:crosses val="autoZero"/>
        <c:auto val="1"/>
        <c:lblOffset val="100"/>
        <c:baseTimeUnit val="years"/>
      </c:dateAx>
      <c:valAx>
        <c:axId val="926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46-4AA3-8D2B-4DA2365CE812}"/>
            </c:ext>
          </c:extLst>
        </c:ser>
        <c:dLbls>
          <c:showLegendKey val="0"/>
          <c:showVal val="0"/>
          <c:showCatName val="0"/>
          <c:showSerName val="0"/>
          <c:showPercent val="0"/>
          <c:showBubbleSize val="0"/>
        </c:dLbls>
        <c:gapWidth val="150"/>
        <c:axId val="92663808"/>
        <c:axId val="926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46-4AA3-8D2B-4DA2365CE812}"/>
            </c:ext>
          </c:extLst>
        </c:ser>
        <c:dLbls>
          <c:showLegendKey val="0"/>
          <c:showVal val="0"/>
          <c:showCatName val="0"/>
          <c:showSerName val="0"/>
          <c:showPercent val="0"/>
          <c:showBubbleSize val="0"/>
        </c:dLbls>
        <c:marker val="1"/>
        <c:smooth val="0"/>
        <c:axId val="92663808"/>
        <c:axId val="92665728"/>
      </c:lineChart>
      <c:dateAx>
        <c:axId val="92663808"/>
        <c:scaling>
          <c:orientation val="minMax"/>
        </c:scaling>
        <c:delete val="1"/>
        <c:axPos val="b"/>
        <c:numFmt formatCode="ge" sourceLinked="1"/>
        <c:majorTickMark val="none"/>
        <c:minorTickMark val="none"/>
        <c:tickLblPos val="none"/>
        <c:crossAx val="92665728"/>
        <c:crosses val="autoZero"/>
        <c:auto val="1"/>
        <c:lblOffset val="100"/>
        <c:baseTimeUnit val="years"/>
      </c:dateAx>
      <c:valAx>
        <c:axId val="926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2C-44CA-B736-91FF13E4ED2E}"/>
            </c:ext>
          </c:extLst>
        </c:ser>
        <c:dLbls>
          <c:showLegendKey val="0"/>
          <c:showVal val="0"/>
          <c:showCatName val="0"/>
          <c:showSerName val="0"/>
          <c:showPercent val="0"/>
          <c:showBubbleSize val="0"/>
        </c:dLbls>
        <c:gapWidth val="150"/>
        <c:axId val="95596928"/>
        <c:axId val="955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2C-44CA-B736-91FF13E4ED2E}"/>
            </c:ext>
          </c:extLst>
        </c:ser>
        <c:dLbls>
          <c:showLegendKey val="0"/>
          <c:showVal val="0"/>
          <c:showCatName val="0"/>
          <c:showSerName val="0"/>
          <c:showPercent val="0"/>
          <c:showBubbleSize val="0"/>
        </c:dLbls>
        <c:marker val="1"/>
        <c:smooth val="0"/>
        <c:axId val="95596928"/>
        <c:axId val="95598848"/>
      </c:lineChart>
      <c:dateAx>
        <c:axId val="95596928"/>
        <c:scaling>
          <c:orientation val="minMax"/>
        </c:scaling>
        <c:delete val="1"/>
        <c:axPos val="b"/>
        <c:numFmt formatCode="ge" sourceLinked="1"/>
        <c:majorTickMark val="none"/>
        <c:minorTickMark val="none"/>
        <c:tickLblPos val="none"/>
        <c:crossAx val="95598848"/>
        <c:crosses val="autoZero"/>
        <c:auto val="1"/>
        <c:lblOffset val="100"/>
        <c:baseTimeUnit val="years"/>
      </c:dateAx>
      <c:valAx>
        <c:axId val="955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38-4326-B614-B931E78EA0CC}"/>
            </c:ext>
          </c:extLst>
        </c:ser>
        <c:dLbls>
          <c:showLegendKey val="0"/>
          <c:showVal val="0"/>
          <c:showCatName val="0"/>
          <c:showSerName val="0"/>
          <c:showPercent val="0"/>
          <c:showBubbleSize val="0"/>
        </c:dLbls>
        <c:gapWidth val="150"/>
        <c:axId val="95897088"/>
        <c:axId val="9589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38-4326-B614-B931E78EA0CC}"/>
            </c:ext>
          </c:extLst>
        </c:ser>
        <c:dLbls>
          <c:showLegendKey val="0"/>
          <c:showVal val="0"/>
          <c:showCatName val="0"/>
          <c:showSerName val="0"/>
          <c:showPercent val="0"/>
          <c:showBubbleSize val="0"/>
        </c:dLbls>
        <c:marker val="1"/>
        <c:smooth val="0"/>
        <c:axId val="95897088"/>
        <c:axId val="95898624"/>
      </c:lineChart>
      <c:dateAx>
        <c:axId val="95897088"/>
        <c:scaling>
          <c:orientation val="minMax"/>
        </c:scaling>
        <c:delete val="1"/>
        <c:axPos val="b"/>
        <c:numFmt formatCode="ge" sourceLinked="1"/>
        <c:majorTickMark val="none"/>
        <c:minorTickMark val="none"/>
        <c:tickLblPos val="none"/>
        <c:crossAx val="95898624"/>
        <c:crosses val="autoZero"/>
        <c:auto val="1"/>
        <c:lblOffset val="100"/>
        <c:baseTimeUnit val="years"/>
      </c:dateAx>
      <c:valAx>
        <c:axId val="958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204.65</c:v>
                </c:pt>
                <c:pt idx="1">
                  <c:v>109.4</c:v>
                </c:pt>
                <c:pt idx="2">
                  <c:v>170.77</c:v>
                </c:pt>
                <c:pt idx="3">
                  <c:v>53.79</c:v>
                </c:pt>
                <c:pt idx="4" formatCode="#,##0.00;&quot;△&quot;#,##0.00">
                  <c:v>0</c:v>
                </c:pt>
              </c:numCache>
            </c:numRef>
          </c:val>
          <c:extLst>
            <c:ext xmlns:c16="http://schemas.microsoft.com/office/drawing/2014/chart" uri="{C3380CC4-5D6E-409C-BE32-E72D297353CC}">
              <c16:uniqueId val="{00000000-4777-46C1-914B-A7D23B0DC074}"/>
            </c:ext>
          </c:extLst>
        </c:ser>
        <c:dLbls>
          <c:showLegendKey val="0"/>
          <c:showVal val="0"/>
          <c:showCatName val="0"/>
          <c:showSerName val="0"/>
          <c:showPercent val="0"/>
          <c:showBubbleSize val="0"/>
        </c:dLbls>
        <c:gapWidth val="150"/>
        <c:axId val="95940608"/>
        <c:axId val="959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extLst>
            <c:ext xmlns:c16="http://schemas.microsoft.com/office/drawing/2014/chart" uri="{C3380CC4-5D6E-409C-BE32-E72D297353CC}">
              <c16:uniqueId val="{00000001-4777-46C1-914B-A7D23B0DC074}"/>
            </c:ext>
          </c:extLst>
        </c:ser>
        <c:dLbls>
          <c:showLegendKey val="0"/>
          <c:showVal val="0"/>
          <c:showCatName val="0"/>
          <c:showSerName val="0"/>
          <c:showPercent val="0"/>
          <c:showBubbleSize val="0"/>
        </c:dLbls>
        <c:marker val="1"/>
        <c:smooth val="0"/>
        <c:axId val="95940608"/>
        <c:axId val="95942528"/>
      </c:lineChart>
      <c:dateAx>
        <c:axId val="95940608"/>
        <c:scaling>
          <c:orientation val="minMax"/>
        </c:scaling>
        <c:delete val="1"/>
        <c:axPos val="b"/>
        <c:numFmt formatCode="ge" sourceLinked="1"/>
        <c:majorTickMark val="none"/>
        <c:minorTickMark val="none"/>
        <c:tickLblPos val="none"/>
        <c:crossAx val="95942528"/>
        <c:crosses val="autoZero"/>
        <c:auto val="1"/>
        <c:lblOffset val="100"/>
        <c:baseTimeUnit val="years"/>
      </c:dateAx>
      <c:valAx>
        <c:axId val="959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99.93</c:v>
                </c:pt>
                <c:pt idx="1">
                  <c:v>111.36</c:v>
                </c:pt>
                <c:pt idx="2">
                  <c:v>96.51</c:v>
                </c:pt>
                <c:pt idx="3">
                  <c:v>112.21</c:v>
                </c:pt>
                <c:pt idx="4">
                  <c:v>106.57</c:v>
                </c:pt>
              </c:numCache>
            </c:numRef>
          </c:val>
          <c:extLst>
            <c:ext xmlns:c16="http://schemas.microsoft.com/office/drawing/2014/chart" uri="{C3380CC4-5D6E-409C-BE32-E72D297353CC}">
              <c16:uniqueId val="{00000000-A48D-4EEA-B2F8-AAD3AF7A3105}"/>
            </c:ext>
          </c:extLst>
        </c:ser>
        <c:dLbls>
          <c:showLegendKey val="0"/>
          <c:showVal val="0"/>
          <c:showCatName val="0"/>
          <c:showSerName val="0"/>
          <c:showPercent val="0"/>
          <c:showBubbleSize val="0"/>
        </c:dLbls>
        <c:gapWidth val="150"/>
        <c:axId val="95640960"/>
        <c:axId val="956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extLst>
            <c:ext xmlns:c16="http://schemas.microsoft.com/office/drawing/2014/chart" uri="{C3380CC4-5D6E-409C-BE32-E72D297353CC}">
              <c16:uniqueId val="{00000001-A48D-4EEA-B2F8-AAD3AF7A3105}"/>
            </c:ext>
          </c:extLst>
        </c:ser>
        <c:dLbls>
          <c:showLegendKey val="0"/>
          <c:showVal val="0"/>
          <c:showCatName val="0"/>
          <c:showSerName val="0"/>
          <c:showPercent val="0"/>
          <c:showBubbleSize val="0"/>
        </c:dLbls>
        <c:marker val="1"/>
        <c:smooth val="0"/>
        <c:axId val="95640960"/>
        <c:axId val="95647232"/>
      </c:lineChart>
      <c:dateAx>
        <c:axId val="95640960"/>
        <c:scaling>
          <c:orientation val="minMax"/>
        </c:scaling>
        <c:delete val="1"/>
        <c:axPos val="b"/>
        <c:numFmt formatCode="ge" sourceLinked="1"/>
        <c:majorTickMark val="none"/>
        <c:minorTickMark val="none"/>
        <c:tickLblPos val="none"/>
        <c:crossAx val="95647232"/>
        <c:crosses val="autoZero"/>
        <c:auto val="1"/>
        <c:lblOffset val="100"/>
        <c:baseTimeUnit val="years"/>
      </c:dateAx>
      <c:valAx>
        <c:axId val="956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159.12</c:v>
                </c:pt>
                <c:pt idx="1">
                  <c:v>142.01</c:v>
                </c:pt>
                <c:pt idx="2">
                  <c:v>164.22</c:v>
                </c:pt>
                <c:pt idx="3">
                  <c:v>143.65</c:v>
                </c:pt>
                <c:pt idx="4">
                  <c:v>155.88999999999999</c:v>
                </c:pt>
              </c:numCache>
            </c:numRef>
          </c:val>
          <c:extLst>
            <c:ext xmlns:c16="http://schemas.microsoft.com/office/drawing/2014/chart" uri="{C3380CC4-5D6E-409C-BE32-E72D297353CC}">
              <c16:uniqueId val="{00000000-2967-4F49-BB66-5CFD773492D8}"/>
            </c:ext>
          </c:extLst>
        </c:ser>
        <c:dLbls>
          <c:showLegendKey val="0"/>
          <c:showVal val="0"/>
          <c:showCatName val="0"/>
          <c:showSerName val="0"/>
          <c:showPercent val="0"/>
          <c:showBubbleSize val="0"/>
        </c:dLbls>
        <c:gapWidth val="150"/>
        <c:axId val="95677056"/>
        <c:axId val="956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extLst>
            <c:ext xmlns:c16="http://schemas.microsoft.com/office/drawing/2014/chart" uri="{C3380CC4-5D6E-409C-BE32-E72D297353CC}">
              <c16:uniqueId val="{00000001-2967-4F49-BB66-5CFD773492D8}"/>
            </c:ext>
          </c:extLst>
        </c:ser>
        <c:dLbls>
          <c:showLegendKey val="0"/>
          <c:showVal val="0"/>
          <c:showCatName val="0"/>
          <c:showSerName val="0"/>
          <c:showPercent val="0"/>
          <c:showBubbleSize val="0"/>
        </c:dLbls>
        <c:marker val="1"/>
        <c:smooth val="0"/>
        <c:axId val="95677056"/>
        <c:axId val="95679232"/>
      </c:lineChart>
      <c:dateAx>
        <c:axId val="95677056"/>
        <c:scaling>
          <c:orientation val="minMax"/>
        </c:scaling>
        <c:delete val="1"/>
        <c:axPos val="b"/>
        <c:numFmt formatCode="ge" sourceLinked="1"/>
        <c:majorTickMark val="none"/>
        <c:minorTickMark val="none"/>
        <c:tickLblPos val="none"/>
        <c:crossAx val="95679232"/>
        <c:crosses val="autoZero"/>
        <c:auto val="1"/>
        <c:lblOffset val="100"/>
        <c:baseTimeUnit val="years"/>
      </c:dateAx>
      <c:valAx>
        <c:axId val="956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阿智村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6682</v>
      </c>
      <c r="AM8" s="47"/>
      <c r="AN8" s="47"/>
      <c r="AO8" s="47"/>
      <c r="AP8" s="47"/>
      <c r="AQ8" s="47"/>
      <c r="AR8" s="47"/>
      <c r="AS8" s="47"/>
      <c r="AT8" s="43">
        <f>データ!S6</f>
        <v>214.43</v>
      </c>
      <c r="AU8" s="43"/>
      <c r="AV8" s="43"/>
      <c r="AW8" s="43"/>
      <c r="AX8" s="43"/>
      <c r="AY8" s="43"/>
      <c r="AZ8" s="43"/>
      <c r="BA8" s="43"/>
      <c r="BB8" s="43">
        <f>データ!T6</f>
        <v>31.16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46.77</v>
      </c>
      <c r="Q10" s="43"/>
      <c r="R10" s="43"/>
      <c r="S10" s="43"/>
      <c r="T10" s="43"/>
      <c r="U10" s="43"/>
      <c r="V10" s="43"/>
      <c r="W10" s="43">
        <f>データ!P6</f>
        <v>86.07</v>
      </c>
      <c r="X10" s="43"/>
      <c r="Y10" s="43"/>
      <c r="Z10" s="43"/>
      <c r="AA10" s="43"/>
      <c r="AB10" s="43"/>
      <c r="AC10" s="43"/>
      <c r="AD10" s="47">
        <f>データ!Q6</f>
        <v>3000</v>
      </c>
      <c r="AE10" s="47"/>
      <c r="AF10" s="47"/>
      <c r="AG10" s="47"/>
      <c r="AH10" s="47"/>
      <c r="AI10" s="47"/>
      <c r="AJ10" s="47"/>
      <c r="AK10" s="2"/>
      <c r="AL10" s="47">
        <f>データ!U6</f>
        <v>3113</v>
      </c>
      <c r="AM10" s="47"/>
      <c r="AN10" s="47"/>
      <c r="AO10" s="47"/>
      <c r="AP10" s="47"/>
      <c r="AQ10" s="47"/>
      <c r="AR10" s="47"/>
      <c r="AS10" s="47"/>
      <c r="AT10" s="43">
        <f>データ!V6</f>
        <v>1.34</v>
      </c>
      <c r="AU10" s="43"/>
      <c r="AV10" s="43"/>
      <c r="AW10" s="43"/>
      <c r="AX10" s="43"/>
      <c r="AY10" s="43"/>
      <c r="AZ10" s="43"/>
      <c r="BA10" s="43"/>
      <c r="BB10" s="43">
        <f>データ!W6</f>
        <v>2323.13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204072</v>
      </c>
      <c r="D6" s="31">
        <f t="shared" si="3"/>
        <v>47</v>
      </c>
      <c r="E6" s="31">
        <f t="shared" si="3"/>
        <v>17</v>
      </c>
      <c r="F6" s="31">
        <f t="shared" si="3"/>
        <v>4</v>
      </c>
      <c r="G6" s="31">
        <f t="shared" si="3"/>
        <v>0</v>
      </c>
      <c r="H6" s="31" t="str">
        <f t="shared" si="3"/>
        <v>長野県　阿智村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46.77</v>
      </c>
      <c r="P6" s="32">
        <f t="shared" si="3"/>
        <v>86.07</v>
      </c>
      <c r="Q6" s="32">
        <f t="shared" si="3"/>
        <v>3000</v>
      </c>
      <c r="R6" s="32">
        <f t="shared" si="3"/>
        <v>6682</v>
      </c>
      <c r="S6" s="32">
        <f t="shared" si="3"/>
        <v>214.43</v>
      </c>
      <c r="T6" s="32">
        <f t="shared" si="3"/>
        <v>31.16</v>
      </c>
      <c r="U6" s="32">
        <f t="shared" si="3"/>
        <v>3113</v>
      </c>
      <c r="V6" s="32">
        <f t="shared" si="3"/>
        <v>1.34</v>
      </c>
      <c r="W6" s="32">
        <f t="shared" si="3"/>
        <v>2323.13</v>
      </c>
      <c r="X6" s="33">
        <f>IF(X7="",NA(),X7)</f>
        <v>100.53</v>
      </c>
      <c r="Y6" s="33">
        <f t="shared" ref="Y6:AG6" si="4">IF(Y7="",NA(),Y7)</f>
        <v>104.5</v>
      </c>
      <c r="Z6" s="33">
        <f t="shared" si="4"/>
        <v>100.69</v>
      </c>
      <c r="AA6" s="33">
        <f t="shared" si="4"/>
        <v>109.25</v>
      </c>
      <c r="AB6" s="33">
        <f t="shared" si="4"/>
        <v>103.73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204.65</v>
      </c>
      <c r="BF6" s="33">
        <f t="shared" ref="BF6:BN6" si="7">IF(BF7="",NA(),BF7)</f>
        <v>109.4</v>
      </c>
      <c r="BG6" s="33">
        <f t="shared" si="7"/>
        <v>170.77</v>
      </c>
      <c r="BH6" s="33">
        <f t="shared" si="7"/>
        <v>53.79</v>
      </c>
      <c r="BI6" s="32">
        <f t="shared" si="7"/>
        <v>0</v>
      </c>
      <c r="BJ6" s="33">
        <f t="shared" si="7"/>
        <v>1764.87</v>
      </c>
      <c r="BK6" s="33">
        <f t="shared" si="7"/>
        <v>1622.51</v>
      </c>
      <c r="BL6" s="33">
        <f t="shared" si="7"/>
        <v>1569.13</v>
      </c>
      <c r="BM6" s="33">
        <f t="shared" si="7"/>
        <v>1436</v>
      </c>
      <c r="BN6" s="33">
        <f t="shared" si="7"/>
        <v>1434.89</v>
      </c>
      <c r="BO6" s="32" t="str">
        <f>IF(BO7="","",IF(BO7="-","【-】","【"&amp;SUBSTITUTE(TEXT(BO7,"#,##0.00"),"-","△")&amp;"】"))</f>
        <v>【1,457.06】</v>
      </c>
      <c r="BP6" s="33">
        <f>IF(BP7="",NA(),BP7)</f>
        <v>99.93</v>
      </c>
      <c r="BQ6" s="33">
        <f t="shared" ref="BQ6:BY6" si="8">IF(BQ7="",NA(),BQ7)</f>
        <v>111.36</v>
      </c>
      <c r="BR6" s="33">
        <f t="shared" si="8"/>
        <v>96.51</v>
      </c>
      <c r="BS6" s="33">
        <f t="shared" si="8"/>
        <v>112.21</v>
      </c>
      <c r="BT6" s="33">
        <f t="shared" si="8"/>
        <v>106.57</v>
      </c>
      <c r="BU6" s="33">
        <f t="shared" si="8"/>
        <v>60.75</v>
      </c>
      <c r="BV6" s="33">
        <f t="shared" si="8"/>
        <v>62.83</v>
      </c>
      <c r="BW6" s="33">
        <f t="shared" si="8"/>
        <v>64.63</v>
      </c>
      <c r="BX6" s="33">
        <f t="shared" si="8"/>
        <v>66.56</v>
      </c>
      <c r="BY6" s="33">
        <f t="shared" si="8"/>
        <v>66.22</v>
      </c>
      <c r="BZ6" s="32" t="str">
        <f>IF(BZ7="","",IF(BZ7="-","【-】","【"&amp;SUBSTITUTE(TEXT(BZ7,"#,##0.00"),"-","△")&amp;"】"))</f>
        <v>【64.73】</v>
      </c>
      <c r="CA6" s="33">
        <f>IF(CA7="",NA(),CA7)</f>
        <v>159.12</v>
      </c>
      <c r="CB6" s="33">
        <f t="shared" ref="CB6:CJ6" si="9">IF(CB7="",NA(),CB7)</f>
        <v>142.01</v>
      </c>
      <c r="CC6" s="33">
        <f t="shared" si="9"/>
        <v>164.22</v>
      </c>
      <c r="CD6" s="33">
        <f t="shared" si="9"/>
        <v>143.65</v>
      </c>
      <c r="CE6" s="33">
        <f t="shared" si="9"/>
        <v>155.88999999999999</v>
      </c>
      <c r="CF6" s="33">
        <f t="shared" si="9"/>
        <v>256</v>
      </c>
      <c r="CG6" s="33">
        <f t="shared" si="9"/>
        <v>250.43</v>
      </c>
      <c r="CH6" s="33">
        <f t="shared" si="9"/>
        <v>245.75</v>
      </c>
      <c r="CI6" s="33">
        <f t="shared" si="9"/>
        <v>244.29</v>
      </c>
      <c r="CJ6" s="33">
        <f t="shared" si="9"/>
        <v>246.72</v>
      </c>
      <c r="CK6" s="32" t="str">
        <f>IF(CK7="","",IF(CK7="-","【-】","【"&amp;SUBSTITUTE(TEXT(CK7,"#,##0.00"),"-","△")&amp;"】"))</f>
        <v>【250.25】</v>
      </c>
      <c r="CL6" s="33">
        <f>IF(CL7="",NA(),CL7)</f>
        <v>37.21</v>
      </c>
      <c r="CM6" s="33">
        <f t="shared" ref="CM6:CU6" si="10">IF(CM7="",NA(),CM7)</f>
        <v>36.200000000000003</v>
      </c>
      <c r="CN6" s="33">
        <f t="shared" si="10"/>
        <v>37.26</v>
      </c>
      <c r="CO6" s="33">
        <f t="shared" si="10"/>
        <v>37.47</v>
      </c>
      <c r="CP6" s="33">
        <f t="shared" si="10"/>
        <v>38.46</v>
      </c>
      <c r="CQ6" s="33">
        <f t="shared" si="10"/>
        <v>41.59</v>
      </c>
      <c r="CR6" s="33">
        <f t="shared" si="10"/>
        <v>42.31</v>
      </c>
      <c r="CS6" s="33">
        <f t="shared" si="10"/>
        <v>43.65</v>
      </c>
      <c r="CT6" s="33">
        <f t="shared" si="10"/>
        <v>43.58</v>
      </c>
      <c r="CU6" s="33">
        <f t="shared" si="10"/>
        <v>41.35</v>
      </c>
      <c r="CV6" s="32" t="str">
        <f>IF(CV7="","",IF(CV7="-","【-】","【"&amp;SUBSTITUTE(TEXT(CV7,"#,##0.00"),"-","△")&amp;"】"))</f>
        <v>【40.31】</v>
      </c>
      <c r="CW6" s="33">
        <f>IF(CW7="",NA(),CW7)</f>
        <v>85.43</v>
      </c>
      <c r="CX6" s="33">
        <f t="shared" ref="CX6:DF6" si="11">IF(CX7="",NA(),CX7)</f>
        <v>90.14</v>
      </c>
      <c r="CY6" s="33">
        <f t="shared" si="11"/>
        <v>90.1</v>
      </c>
      <c r="CZ6" s="33">
        <f t="shared" si="11"/>
        <v>97.92</v>
      </c>
      <c r="DA6" s="33">
        <f t="shared" si="11"/>
        <v>97.43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204072</v>
      </c>
      <c r="D7" s="35">
        <v>47</v>
      </c>
      <c r="E7" s="35">
        <v>17</v>
      </c>
      <c r="F7" s="35">
        <v>4</v>
      </c>
      <c r="G7" s="35">
        <v>0</v>
      </c>
      <c r="H7" s="35" t="s">
        <v>96</v>
      </c>
      <c r="I7" s="35" t="s">
        <v>97</v>
      </c>
      <c r="J7" s="35" t="s">
        <v>98</v>
      </c>
      <c r="K7" s="35" t="s">
        <v>99</v>
      </c>
      <c r="L7" s="35" t="s">
        <v>100</v>
      </c>
      <c r="M7" s="36" t="s">
        <v>101</v>
      </c>
      <c r="N7" s="36" t="s">
        <v>102</v>
      </c>
      <c r="O7" s="36">
        <v>46.77</v>
      </c>
      <c r="P7" s="36">
        <v>86.07</v>
      </c>
      <c r="Q7" s="36">
        <v>3000</v>
      </c>
      <c r="R7" s="36">
        <v>6682</v>
      </c>
      <c r="S7" s="36">
        <v>214.43</v>
      </c>
      <c r="T7" s="36">
        <v>31.16</v>
      </c>
      <c r="U7" s="36">
        <v>3113</v>
      </c>
      <c r="V7" s="36">
        <v>1.34</v>
      </c>
      <c r="W7" s="36">
        <v>2323.13</v>
      </c>
      <c r="X7" s="36">
        <v>100.53</v>
      </c>
      <c r="Y7" s="36">
        <v>104.5</v>
      </c>
      <c r="Z7" s="36">
        <v>100.69</v>
      </c>
      <c r="AA7" s="36">
        <v>109.25</v>
      </c>
      <c r="AB7" s="36">
        <v>103.73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204.65</v>
      </c>
      <c r="BF7" s="36">
        <v>109.4</v>
      </c>
      <c r="BG7" s="36">
        <v>170.77</v>
      </c>
      <c r="BH7" s="36">
        <v>53.79</v>
      </c>
      <c r="BI7" s="36">
        <v>0</v>
      </c>
      <c r="BJ7" s="36">
        <v>1764.87</v>
      </c>
      <c r="BK7" s="36">
        <v>1622.51</v>
      </c>
      <c r="BL7" s="36">
        <v>1569.13</v>
      </c>
      <c r="BM7" s="36">
        <v>1436</v>
      </c>
      <c r="BN7" s="36">
        <v>1434.89</v>
      </c>
      <c r="BO7" s="36">
        <v>1457.06</v>
      </c>
      <c r="BP7" s="36">
        <v>99.93</v>
      </c>
      <c r="BQ7" s="36">
        <v>111.36</v>
      </c>
      <c r="BR7" s="36">
        <v>96.51</v>
      </c>
      <c r="BS7" s="36">
        <v>112.21</v>
      </c>
      <c r="BT7" s="36">
        <v>106.57</v>
      </c>
      <c r="BU7" s="36">
        <v>60.75</v>
      </c>
      <c r="BV7" s="36">
        <v>62.83</v>
      </c>
      <c r="BW7" s="36">
        <v>64.63</v>
      </c>
      <c r="BX7" s="36">
        <v>66.56</v>
      </c>
      <c r="BY7" s="36">
        <v>66.22</v>
      </c>
      <c r="BZ7" s="36">
        <v>64.73</v>
      </c>
      <c r="CA7" s="36">
        <v>159.12</v>
      </c>
      <c r="CB7" s="36">
        <v>142.01</v>
      </c>
      <c r="CC7" s="36">
        <v>164.22</v>
      </c>
      <c r="CD7" s="36">
        <v>143.65</v>
      </c>
      <c r="CE7" s="36">
        <v>155.88999999999999</v>
      </c>
      <c r="CF7" s="36">
        <v>256</v>
      </c>
      <c r="CG7" s="36">
        <v>250.43</v>
      </c>
      <c r="CH7" s="36">
        <v>245.75</v>
      </c>
      <c r="CI7" s="36">
        <v>244.29</v>
      </c>
      <c r="CJ7" s="36">
        <v>246.72</v>
      </c>
      <c r="CK7" s="36">
        <v>250.25</v>
      </c>
      <c r="CL7" s="36">
        <v>37.21</v>
      </c>
      <c r="CM7" s="36">
        <v>36.200000000000003</v>
      </c>
      <c r="CN7" s="36">
        <v>37.26</v>
      </c>
      <c r="CO7" s="36">
        <v>37.47</v>
      </c>
      <c r="CP7" s="36">
        <v>38.46</v>
      </c>
      <c r="CQ7" s="36">
        <v>41.59</v>
      </c>
      <c r="CR7" s="36">
        <v>42.31</v>
      </c>
      <c r="CS7" s="36">
        <v>43.65</v>
      </c>
      <c r="CT7" s="36">
        <v>43.58</v>
      </c>
      <c r="CU7" s="36">
        <v>41.35</v>
      </c>
      <c r="CV7" s="36">
        <v>40.31</v>
      </c>
      <c r="CW7" s="36">
        <v>85.43</v>
      </c>
      <c r="CX7" s="36">
        <v>90.14</v>
      </c>
      <c r="CY7" s="36">
        <v>90.1</v>
      </c>
      <c r="CZ7" s="36">
        <v>97.92</v>
      </c>
      <c r="DA7" s="36">
        <v>97.43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2017-02-08T03:01:07Z</dcterms:created>
  <dcterms:modified xsi:type="dcterms:W3CDTF">2018-03-05T07:47:02Z</dcterms:modified>
  <cp:category/>
</cp:coreProperties>
</file>