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fsv400\生活環境課\下水道係\00_下水調査・報告\R7\20260127_公営企業に係る経営比較分析表（令和6年度決算）の分析（修正依頼）\"/>
    </mc:Choice>
  </mc:AlternateContent>
  <xr:revisionPtr revIDLastSave="0" documentId="13_ncr:1_{A5428F9B-FCFC-4244-8B02-B268C612345D}" xr6:coauthVersionLast="47" xr6:coauthVersionMax="47" xr10:uidLastSave="{00000000-0000-0000-0000-000000000000}"/>
  <workbookProtection workbookAlgorithmName="SHA-512" workbookHashValue="4aFUrCFKFVvGoZDPfYIwKNZaF1iZsCmPPpjRzNaCpho5m6CZKnGtsufxEEKTJnq8OGXbeu7zErysK8Rdqk4rZg==" workbookSaltValue="kS45NJdWABAWIknAqJUQA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G85" i="4"/>
  <c r="F85" i="4"/>
  <c r="E85" i="4"/>
  <c r="AT10" i="4"/>
  <c r="AL10" i="4"/>
  <c r="I10" i="4"/>
  <c r="AL8" i="4"/>
  <c r="P8" i="4"/>
  <c r="I8" i="4"/>
</calcChain>
</file>

<file path=xl/sharedStrings.xml><?xml version="1.0" encoding="utf-8"?>
<sst xmlns="http://schemas.openxmlformats.org/spreadsheetml/2006/main" count="275" uniqueCount="114">
  <si>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</si>
  <si>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</si>
  <si>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</si>
  <si>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</si>
  <si>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</si>
  <si>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</si>
  <si>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</si>
  <si>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</si>
  <si>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</si>
  <si>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</si>
  <si>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</si>
  <si>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</si>
  <si>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</si>
  <si>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</si>
  <si>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</si>
  <si>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</si>
  <si>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</si>
  <si>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</si>
  <si>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</si>
  <si>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</si>
  <si>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</si>
  <si>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</si>
  <si>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</si>
  <si>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</si>
  <si>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</si>
  <si>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</si>
  <si>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</si>
  <si>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</si>
  <si>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</si>
  <si>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</si>
  <si>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</si>
  <si>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</si>
  <si>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</si>
  <si>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</si>
  <si>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</si>
  <si>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</si>
  <si>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</si>
  <si>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</si>
  <si>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</si>
  <si>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</si>
  <si>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</si>
  <si>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</si>
  <si>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</si>
  <si>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</si>
  <si>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</si>
  <si>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</si>
  <si>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</si>
  <si>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</si>
  <si>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</si>
  <si>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</si>
  <si>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</si>
  <si>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</si>
  <si>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</si>
  <si>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</si>
  <si>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</si>
  <si>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</si>
  <si>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</si>
  <si>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</si>
  <si>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</si>
  <si>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</si>
  <si>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</si>
  <si>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</si>
  <si>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</si>
  <si>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</si>
  <si>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</si>
  <si>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</si>
  <si>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</si>
  <si>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</si>
  <si>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</si>
  <si>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</si>
  <si>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</si>
  <si>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</si>
  <si>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</si>
  <si>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</si>
  <si>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</si>
  <si>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</si>
  <si>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</si>
  <si>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</si>
  <si>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</si>
  <si>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</si>
  <si>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</si>
  <si>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</si>
  <si>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</si>
  <si>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</si>
  <si>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</si>
  <si>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</si>
  <si>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</si>
  <si>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</si>
  <si>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</si>
  <si>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</si>
  <si>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</si>
  <si>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</si>
  <si>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</si>
  <si>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</si>
  <si>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</si>
  <si>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阿智村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</si>
  <si>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</si>
  <si>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</si>
  <si>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</si>
  <si>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</si>
  <si>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</si>
  <si>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</si>
  <si>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</si>
  <si>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</si>
  <si>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</si>
  <si>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</si>
  <si>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</si>
  <si>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</si>
  <si>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</si>
  <si>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</si>
  <si>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</si>
  <si>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資本的収入としていた一般会計からの繰入金を経常収益へ回し、また機器の老朽化により故障への対応が「修繕」では対応できず「更新」しているため、経常費用が抑えられ、100％を超えた。しかし、未だに一般会計からの繰入金に大きく頼っているため、料金収入の増加が必須である。
②累積欠損金比率：令和5年度より一般会計からの繰入金を経常収益へ回したこともあり、剰余金が発生し、累積欠損金はなくなった。しかし、一般会計からの繰入金に頼っていることには変わりがないため、料金収入の増加が必須である。
③流動比率：流動負債は昨年度より減少したが、料金収入の不足のため現金預金が減少し流動資産が流動負債以上に減少した。
④企業債残高対事業規模比率：企業債償還により企業債残高が減少したため、比率が改善した。
⑤経費回収率：委託料及び修繕費の減少により、経費回収率は100％を超えた。しかし、今後の修繕費の増加や、人口減少による料金収入の減少が予想されるため、料金収入の増加が必要である。
⑥汚水処理原価：「修繕」では対応できず「更新」にシフトしてきたことにより、汚水処理原価は低く抑えられた。ただし、更新費用が増大しているため、経済的・計画的な更新を行っていく必要がある。
⑦施設使用率：1施設で現在使用していない系列があるため、低い水準となっている。しかし、今後予定している施設改修において代替施設して使用していく予定である。また、処理人口の増加が見込まれる際には、使用していない施設についても使用していく方針。
⑧水洗化率：類似団体平均より高い水準である。今後も水洗化の啓発を継続していく。</t>
    <rPh sb="39" eb="41">
      <t>キキ</t>
    </rPh>
    <rPh sb="42" eb="45">
      <t>ロウキュウカ</t>
    </rPh>
    <rPh sb="48" eb="50">
      <t>コショウ</t>
    </rPh>
    <rPh sb="52" eb="54">
      <t>タイオウ</t>
    </rPh>
    <rPh sb="56" eb="58">
      <t>シュウゼン</t>
    </rPh>
    <rPh sb="61" eb="63">
      <t>タイオウ</t>
    </rPh>
    <rPh sb="67" eb="69">
      <t>コウシン</t>
    </rPh>
    <rPh sb="77" eb="81">
      <t>ケイジョウヒヨウ</t>
    </rPh>
    <rPh sb="82" eb="83">
      <t>オサ</t>
    </rPh>
    <rPh sb="255" eb="257">
      <t>リュウドウ</t>
    </rPh>
    <rPh sb="257" eb="259">
      <t>フサイ</t>
    </rPh>
    <rPh sb="260" eb="263">
      <t>サクネンド</t>
    </rPh>
    <rPh sb="265" eb="267">
      <t>ゲンショウ</t>
    </rPh>
    <rPh sb="271" eb="275">
      <t>リョウキンシュウニュウ</t>
    </rPh>
    <rPh sb="276" eb="278">
      <t>フソク</t>
    </rPh>
    <rPh sb="281" eb="283">
      <t>ゲンキン</t>
    </rPh>
    <rPh sb="283" eb="285">
      <t>ヨキン</t>
    </rPh>
    <rPh sb="286" eb="288">
      <t>ゲンショウ</t>
    </rPh>
    <rPh sb="289" eb="293">
      <t>リュウドウシサン</t>
    </rPh>
    <rPh sb="294" eb="296">
      <t>リュウドウ</t>
    </rPh>
    <rPh sb="296" eb="298">
      <t>フサイ</t>
    </rPh>
    <rPh sb="298" eb="300">
      <t>イジョウ</t>
    </rPh>
    <rPh sb="301" eb="303">
      <t>ゲンショウ</t>
    </rPh>
    <rPh sb="321" eb="324">
      <t>キギョウサイ</t>
    </rPh>
    <rPh sb="324" eb="326">
      <t>ショウカン</t>
    </rPh>
    <rPh sb="329" eb="332">
      <t>キギョウサイ</t>
    </rPh>
    <rPh sb="332" eb="334">
      <t>ザンダカ</t>
    </rPh>
    <rPh sb="335" eb="337">
      <t>ゲンショウ</t>
    </rPh>
    <rPh sb="342" eb="344">
      <t>ヒリツ</t>
    </rPh>
    <rPh sb="345" eb="347">
      <t>カイゼン</t>
    </rPh>
    <rPh sb="358" eb="361">
      <t>イタクリョウ</t>
    </rPh>
    <rPh sb="361" eb="362">
      <t>オヨ</t>
    </rPh>
    <rPh sb="363" eb="366">
      <t>シュウゼンヒ</t>
    </rPh>
    <rPh sb="367" eb="369">
      <t>ゲンショウ</t>
    </rPh>
    <rPh sb="373" eb="375">
      <t>ケイヒ</t>
    </rPh>
    <rPh sb="375" eb="378">
      <t>カイシュウリツ</t>
    </rPh>
    <rPh sb="384" eb="385">
      <t>コ</t>
    </rPh>
    <rPh sb="392" eb="394">
      <t>コンゴ</t>
    </rPh>
    <rPh sb="395" eb="398">
      <t>シュウゼンヒ</t>
    </rPh>
    <rPh sb="399" eb="401">
      <t>ゾウカ</t>
    </rPh>
    <rPh sb="403" eb="407">
      <t>ジンコウゲンショウ</t>
    </rPh>
    <rPh sb="415" eb="417">
      <t>ゲンショウ</t>
    </rPh>
    <rPh sb="418" eb="420">
      <t>ヨソウ</t>
    </rPh>
    <rPh sb="478" eb="484">
      <t>オスイショリゲンカ</t>
    </rPh>
    <rPh sb="485" eb="486">
      <t>ヒク</t>
    </rPh>
    <rPh sb="487" eb="488">
      <t>オサ</t>
    </rPh>
    <rPh sb="497" eb="501">
      <t>コウシンヒヨウ</t>
    </rPh>
    <rPh sb="502" eb="504">
      <t>ゾウダイ</t>
    </rPh>
    <rPh sb="511" eb="514">
      <t>ケイザイテキ</t>
    </rPh>
    <rPh sb="515" eb="518">
      <t>ケイカクテキ</t>
    </rPh>
    <rPh sb="519" eb="521">
      <t>コウシン</t>
    </rPh>
    <rPh sb="522" eb="523">
      <t>オコナ</t>
    </rPh>
    <rPh sb="527" eb="529">
      <t>ヒツヨウ</t>
    </rPh>
    <phoneticPr fontId="4"/>
  </si>
  <si>
    <t>①有形固定資産減価償却率：類似団体平均よりも大幅に低い水準となっている。しかし、供用開始から約28年が経過し多くの機器が法定耐用年数を超過しているため、計画的な更新が必要である。
②管渠老朽化率：耐用年数を経過した管渠はないが、今後耐震化も含め更新計画の検討を行っていく。
③管渠改善率：令和6年度は管渠の布設替えは行っていないが、今後耐震化も含め更新計画の検討を行っていく。</t>
    <phoneticPr fontId="4"/>
  </si>
  <si>
    <t xml:space="preserve">　急激な人口減少や節水家電の普及による有収水量の減少に伴い、料金収入が減少した。加えて、近年の職員給与費の増加や物価高騰による営業費用の増加により経営状況が悪化している。
　今後は、施設の老朽化に伴う更新工事の増加が見込まれ、さらなる悪化が予想される。また、事業に携わる人材確保も今後の課題となってくる。
</t>
    <rPh sb="1" eb="3">
      <t>キュウゲキ</t>
    </rPh>
    <rPh sb="19" eb="23">
      <t>ユウシュウスイリョウ</t>
    </rPh>
    <rPh sb="24" eb="26">
      <t>ゲンショウ</t>
    </rPh>
    <rPh sb="27" eb="28">
      <t>トモナ</t>
    </rPh>
    <rPh sb="30" eb="32">
      <t>リョウキン</t>
    </rPh>
    <rPh sb="32" eb="34">
      <t>シュウニュウ</t>
    </rPh>
    <rPh sb="35" eb="37">
      <t>ゲンショウ</t>
    </rPh>
    <rPh sb="40" eb="41">
      <t>クワ</t>
    </rPh>
    <rPh sb="44" eb="46">
      <t>キンネン</t>
    </rPh>
    <rPh sb="47" eb="52">
      <t>ショクインキュウヨヒ</t>
    </rPh>
    <rPh sb="53" eb="55">
      <t>ゾウカ</t>
    </rPh>
    <rPh sb="56" eb="60">
      <t>ブッカコウトウ</t>
    </rPh>
    <rPh sb="63" eb="67">
      <t>エイギョウヒヨウ</t>
    </rPh>
    <rPh sb="68" eb="70">
      <t>ゾウカ</t>
    </rPh>
    <rPh sb="73" eb="77">
      <t>ケイエイジョウキョウ</t>
    </rPh>
    <rPh sb="78" eb="80">
      <t>アッカ</t>
    </rPh>
    <rPh sb="87" eb="89">
      <t>コンゴ</t>
    </rPh>
    <rPh sb="91" eb="93">
      <t>シセツ</t>
    </rPh>
    <rPh sb="94" eb="97">
      <t>ロウキュウカ</t>
    </rPh>
    <rPh sb="98" eb="99">
      <t>トモナ</t>
    </rPh>
    <rPh sb="100" eb="102">
      <t>コウシン</t>
    </rPh>
    <rPh sb="102" eb="104">
      <t>コウジ</t>
    </rPh>
    <rPh sb="105" eb="107">
      <t>ゾウカ</t>
    </rPh>
    <rPh sb="108" eb="110">
      <t>ミコ</t>
    </rPh>
    <rPh sb="117" eb="119">
      <t>アッカ</t>
    </rPh>
    <rPh sb="120" eb="122">
      <t>ヨソウ</t>
    </rPh>
    <rPh sb="129" eb="131">
      <t>ジギョウ</t>
    </rPh>
    <rPh sb="132" eb="133">
      <t>タズサ</t>
    </rPh>
    <rPh sb="135" eb="137">
      <t>ジンザイ</t>
    </rPh>
    <rPh sb="137" eb="139">
      <t>カクホ</t>
    </rPh>
    <rPh sb="140" eb="142">
      <t>コンゴ</t>
    </rPh>
    <rPh sb="143" eb="145">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</si>
</sst>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865-4C10-B200-06CA505F8CD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0.08</c:v>
                </c:pt>
                <c:pt idx="3">
                  <c:v>0.06</c:v>
                </c:pt>
                <c:pt idx="4">
                  <c:v>0.05</c:v>
                </c:pt>
              </c:numCache>
            </c:numRef>
          </c:val>
          <c:smooth val="0"/>
          <c:extLst>
            <c:ext xmlns:c16="http://schemas.microsoft.com/office/drawing/2014/chart" uri="{C3380CC4-5D6E-409C-BE32-E72D297353CC}">
              <c16:uniqueId val="{00000001-9865-4C10-B200-06CA505F8CD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35.880000000000003</c:v>
                </c:pt>
                <c:pt idx="3">
                  <c:v>37.28</c:v>
                </c:pt>
                <c:pt idx="4">
                  <c:v>38.94</c:v>
                </c:pt>
              </c:numCache>
            </c:numRef>
          </c:val>
          <c:extLst>
            <c:ext xmlns:c16="http://schemas.microsoft.com/office/drawing/2014/chart" uri="{C3380CC4-5D6E-409C-BE32-E72D297353CC}">
              <c16:uniqueId val="{00000000-F4E7-49D1-8340-0D94A6486E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41.06</c:v>
                </c:pt>
                <c:pt idx="3">
                  <c:v>42.09</c:v>
                </c:pt>
                <c:pt idx="4">
                  <c:v>42.15</c:v>
                </c:pt>
              </c:numCache>
            </c:numRef>
          </c:val>
          <c:smooth val="0"/>
          <c:extLst>
            <c:ext xmlns:c16="http://schemas.microsoft.com/office/drawing/2014/chart" uri="{C3380CC4-5D6E-409C-BE32-E72D297353CC}">
              <c16:uniqueId val="{00000001-F4E7-49D1-8340-0D94A6486E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96.1</c:v>
                </c:pt>
                <c:pt idx="3">
                  <c:v>96.12</c:v>
                </c:pt>
                <c:pt idx="4">
                  <c:v>96.26</c:v>
                </c:pt>
              </c:numCache>
            </c:numRef>
          </c:val>
          <c:extLst>
            <c:ext xmlns:c16="http://schemas.microsoft.com/office/drawing/2014/chart" uri="{C3380CC4-5D6E-409C-BE32-E72D297353CC}">
              <c16:uniqueId val="{00000000-22F2-4F91-A4E8-CAD3BBEDEF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84.34</c:v>
                </c:pt>
                <c:pt idx="3">
                  <c:v>84.73</c:v>
                </c:pt>
                <c:pt idx="4">
                  <c:v>84.21</c:v>
                </c:pt>
              </c:numCache>
            </c:numRef>
          </c:val>
          <c:smooth val="0"/>
          <c:extLst>
            <c:ext xmlns:c16="http://schemas.microsoft.com/office/drawing/2014/chart" uri="{C3380CC4-5D6E-409C-BE32-E72D297353CC}">
              <c16:uniqueId val="{00000001-22F2-4F91-A4E8-CAD3BBEDEF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72.81</c:v>
                </c:pt>
                <c:pt idx="3">
                  <c:v>150.41999999999999</c:v>
                </c:pt>
                <c:pt idx="4">
                  <c:v>110.3</c:v>
                </c:pt>
              </c:numCache>
            </c:numRef>
          </c:val>
          <c:extLst>
            <c:ext xmlns:c16="http://schemas.microsoft.com/office/drawing/2014/chart" uri="{C3380CC4-5D6E-409C-BE32-E72D297353CC}">
              <c16:uniqueId val="{00000000-A56F-42D6-8E3F-04F89E6DE1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106.44</c:v>
                </c:pt>
                <c:pt idx="3">
                  <c:v>107.11</c:v>
                </c:pt>
                <c:pt idx="4">
                  <c:v>106.38</c:v>
                </c:pt>
              </c:numCache>
            </c:numRef>
          </c:val>
          <c:smooth val="0"/>
          <c:extLst>
            <c:ext xmlns:c16="http://schemas.microsoft.com/office/drawing/2014/chart" uri="{C3380CC4-5D6E-409C-BE32-E72D297353CC}">
              <c16:uniqueId val="{00000001-A56F-42D6-8E3F-04F89E6DE1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3.42</c:v>
                </c:pt>
                <c:pt idx="3">
                  <c:v>6.83</c:v>
                </c:pt>
                <c:pt idx="4">
                  <c:v>10.220000000000001</c:v>
                </c:pt>
              </c:numCache>
            </c:numRef>
          </c:val>
          <c:extLst>
            <c:ext xmlns:c16="http://schemas.microsoft.com/office/drawing/2014/chart" uri="{C3380CC4-5D6E-409C-BE32-E72D297353CC}">
              <c16:uniqueId val="{00000000-05A1-4FC1-AF0C-2E3C83366EC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26.77</c:v>
                </c:pt>
                <c:pt idx="4">
                  <c:v>27.46</c:v>
                </c:pt>
              </c:numCache>
            </c:numRef>
          </c:val>
          <c:smooth val="0"/>
          <c:extLst>
            <c:ext xmlns:c16="http://schemas.microsoft.com/office/drawing/2014/chart" uri="{C3380CC4-5D6E-409C-BE32-E72D297353CC}">
              <c16:uniqueId val="{00000001-05A1-4FC1-AF0C-2E3C83366EC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D17-4B5D-8D7B-73B11A26CD5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0.02</c:v>
                </c:pt>
                <c:pt idx="3">
                  <c:v>7.0000000000000007E-2</c:v>
                </c:pt>
                <c:pt idx="4">
                  <c:v>0.02</c:v>
                </c:pt>
              </c:numCache>
            </c:numRef>
          </c:val>
          <c:smooth val="0"/>
          <c:extLst>
            <c:ext xmlns:c16="http://schemas.microsoft.com/office/drawing/2014/chart" uri="{C3380CC4-5D6E-409C-BE32-E72D297353CC}">
              <c16:uniqueId val="{00000001-7D17-4B5D-8D7B-73B11A26CD5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92.3</c:v>
                </c:pt>
                <c:pt idx="3" formatCode="#,##0.00;&quot;△&quot;#,##0.00">
                  <c:v>0</c:v>
                </c:pt>
                <c:pt idx="4" formatCode="#,##0.00;&quot;△&quot;#,##0.00">
                  <c:v>0</c:v>
                </c:pt>
              </c:numCache>
            </c:numRef>
          </c:val>
          <c:extLst>
            <c:ext xmlns:c16="http://schemas.microsoft.com/office/drawing/2014/chart" uri="{C3380CC4-5D6E-409C-BE32-E72D297353CC}">
              <c16:uniqueId val="{00000000-A50E-4A35-8C53-AC13CB0B23A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72.86</c:v>
                </c:pt>
                <c:pt idx="3">
                  <c:v>69.540000000000006</c:v>
                </c:pt>
                <c:pt idx="4">
                  <c:v>70.63</c:v>
                </c:pt>
              </c:numCache>
            </c:numRef>
          </c:val>
          <c:smooth val="0"/>
          <c:extLst>
            <c:ext xmlns:c16="http://schemas.microsoft.com/office/drawing/2014/chart" uri="{C3380CC4-5D6E-409C-BE32-E72D297353CC}">
              <c16:uniqueId val="{00000001-A50E-4A35-8C53-AC13CB0B23A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13.33</c:v>
                </c:pt>
                <c:pt idx="3">
                  <c:v>41.34</c:v>
                </c:pt>
                <c:pt idx="4">
                  <c:v>21.93</c:v>
                </c:pt>
              </c:numCache>
            </c:numRef>
          </c:val>
          <c:extLst>
            <c:ext xmlns:c16="http://schemas.microsoft.com/office/drawing/2014/chart" uri="{C3380CC4-5D6E-409C-BE32-E72D297353CC}">
              <c16:uniqueId val="{00000000-73F5-40AB-9524-57AA2E9A8B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45.42</c:v>
                </c:pt>
                <c:pt idx="3">
                  <c:v>50.63</c:v>
                </c:pt>
                <c:pt idx="4">
                  <c:v>53.28</c:v>
                </c:pt>
              </c:numCache>
            </c:numRef>
          </c:val>
          <c:smooth val="0"/>
          <c:extLst>
            <c:ext xmlns:c16="http://schemas.microsoft.com/office/drawing/2014/chart" uri="{C3380CC4-5D6E-409C-BE32-E72D297353CC}">
              <c16:uniqueId val="{00000001-73F5-40AB-9524-57AA2E9A8B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1259.1199999999999</c:v>
                </c:pt>
                <c:pt idx="3">
                  <c:v>1034.8599999999999</c:v>
                </c:pt>
                <c:pt idx="4">
                  <c:v>872.99</c:v>
                </c:pt>
              </c:numCache>
            </c:numRef>
          </c:val>
          <c:extLst>
            <c:ext xmlns:c16="http://schemas.microsoft.com/office/drawing/2014/chart" uri="{C3380CC4-5D6E-409C-BE32-E72D297353CC}">
              <c16:uniqueId val="{00000000-5A91-4E82-9740-EA1C9DBE5F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1195.47</c:v>
                </c:pt>
                <c:pt idx="3">
                  <c:v>1168.69</c:v>
                </c:pt>
                <c:pt idx="4">
                  <c:v>1142.44</c:v>
                </c:pt>
              </c:numCache>
            </c:numRef>
          </c:val>
          <c:smooth val="0"/>
          <c:extLst>
            <c:ext xmlns:c16="http://schemas.microsoft.com/office/drawing/2014/chart" uri="{C3380CC4-5D6E-409C-BE32-E72D297353CC}">
              <c16:uniqueId val="{00000001-5A91-4E82-9740-EA1C9DBE5F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32.92</c:v>
                </c:pt>
                <c:pt idx="3">
                  <c:v>75.319999999999993</c:v>
                </c:pt>
                <c:pt idx="4">
                  <c:v>107.11</c:v>
                </c:pt>
              </c:numCache>
            </c:numRef>
          </c:val>
          <c:extLst>
            <c:ext xmlns:c16="http://schemas.microsoft.com/office/drawing/2014/chart" uri="{C3380CC4-5D6E-409C-BE32-E72D297353CC}">
              <c16:uniqueId val="{00000000-BE57-4813-92C7-85D6C73504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69.430000000000007</c:v>
                </c:pt>
                <c:pt idx="3">
                  <c:v>70.709999999999994</c:v>
                </c:pt>
                <c:pt idx="4">
                  <c:v>66.63</c:v>
                </c:pt>
              </c:numCache>
            </c:numRef>
          </c:val>
          <c:smooth val="0"/>
          <c:extLst>
            <c:ext xmlns:c16="http://schemas.microsoft.com/office/drawing/2014/chart" uri="{C3380CC4-5D6E-409C-BE32-E72D297353CC}">
              <c16:uniqueId val="{00000001-BE57-4813-92C7-85D6C73504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513.22</c:v>
                </c:pt>
                <c:pt idx="3">
                  <c:v>222.94</c:v>
                </c:pt>
                <c:pt idx="4">
                  <c:v>158.63999999999999</c:v>
                </c:pt>
              </c:numCache>
            </c:numRef>
          </c:val>
          <c:extLst>
            <c:ext xmlns:c16="http://schemas.microsoft.com/office/drawing/2014/chart" uri="{C3380CC4-5D6E-409C-BE32-E72D297353CC}">
              <c16:uniqueId val="{00000000-53B5-4C0A-9010-985428A1597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239.46</c:v>
                </c:pt>
                <c:pt idx="3">
                  <c:v>233.15</c:v>
                </c:pt>
                <c:pt idx="4">
                  <c:v>252.17</c:v>
                </c:pt>
              </c:numCache>
            </c:numRef>
          </c:val>
          <c:smooth val="0"/>
          <c:extLst>
            <c:ext xmlns:c16="http://schemas.microsoft.com/office/drawing/2014/chart" uri="{C3380CC4-5D6E-409C-BE32-E72D297353CC}">
              <c16:uniqueId val="{00000001-53B5-4C0A-9010-985428A1597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長野県　阿智村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5">
        <f>データ!S6</f>
        <v>5941</v>
      </c>
      <c r="AM8" s="45"/>
      <c r="AN8" s="45"/>
      <c r="AO8" s="45"/>
      <c r="AP8" s="45"/>
      <c r="AQ8" s="45"/>
      <c r="AR8" s="45"/>
      <c r="AS8" s="45"/>
      <c r="AT8" s="44">
        <f>データ!T6</f>
        <v>214.43</v>
      </c>
      <c r="AU8" s="44"/>
      <c r="AV8" s="44"/>
      <c r="AW8" s="44"/>
      <c r="AX8" s="44"/>
      <c r="AY8" s="44"/>
      <c r="AZ8" s="44"/>
      <c r="BA8" s="44"/>
      <c r="BB8" s="44">
        <f>データ!U6</f>
        <v>27.71</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83.98</v>
      </c>
      <c r="J10" s="44"/>
      <c r="K10" s="44"/>
      <c r="L10" s="44"/>
      <c r="M10" s="44"/>
      <c r="N10" s="44"/>
      <c r="O10" s="44"/>
      <c r="P10" s="44">
        <f>データ!P6</f>
        <v>50.21</v>
      </c>
      <c r="Q10" s="44"/>
      <c r="R10" s="44"/>
      <c r="S10" s="44"/>
      <c r="T10" s="44"/>
      <c r="U10" s="44"/>
      <c r="V10" s="44"/>
      <c r="W10" s="44">
        <f>データ!Q6</f>
        <v>77.09</v>
      </c>
      <c r="X10" s="44"/>
      <c r="Y10" s="44"/>
      <c r="Z10" s="44"/>
      <c r="AA10" s="44"/>
      <c r="AB10" s="44"/>
      <c r="AC10" s="44"/>
      <c r="AD10" s="45">
        <f>データ!R6</f>
        <v>3278</v>
      </c>
      <c r="AE10" s="45"/>
      <c r="AF10" s="45"/>
      <c r="AG10" s="45"/>
      <c r="AH10" s="45"/>
      <c r="AI10" s="45"/>
      <c r="AJ10" s="45"/>
      <c r="AK10" s="2"/>
      <c r="AL10" s="45">
        <f>データ!V6</f>
        <v>2969</v>
      </c>
      <c r="AM10" s="45"/>
      <c r="AN10" s="45"/>
      <c r="AO10" s="45"/>
      <c r="AP10" s="45"/>
      <c r="AQ10" s="45"/>
      <c r="AR10" s="45"/>
      <c r="AS10" s="45"/>
      <c r="AT10" s="44">
        <f>データ!W6</f>
        <v>1.34</v>
      </c>
      <c r="AU10" s="44"/>
      <c r="AV10" s="44"/>
      <c r="AW10" s="44"/>
      <c r="AX10" s="44"/>
      <c r="AY10" s="44"/>
      <c r="AZ10" s="44"/>
      <c r="BA10" s="44"/>
      <c r="BB10" s="44">
        <f>データ!X6</f>
        <v>2215.67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111</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u58/avS+ig9Cg/ZH4TxFQcvMLdAZqTv5ZJSMTqlDZrjlPpCX+iN832+DGwBIshihL8gNQ1+GKnjvcJFEOBaRPg==" saltValue="44Ltf1clZAIoCZvPIlAx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204072</v>
      </c>
      <c r="D6" s="19">
        <f t="shared" si="3"/>
        <v>46</v>
      </c>
      <c r="E6" s="19">
        <f t="shared" si="3"/>
        <v>17</v>
      </c>
      <c r="F6" s="19">
        <f t="shared" si="3"/>
        <v>4</v>
      </c>
      <c r="G6" s="19">
        <f t="shared" si="3"/>
        <v>0</v>
      </c>
      <c r="H6" s="19" t="str">
        <f t="shared" si="3"/>
        <v>長野県　阿智村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83.98</v>
      </c>
      <c r="P6" s="20">
        <f t="shared" si="3"/>
        <v>50.21</v>
      </c>
      <c r="Q6" s="20">
        <f t="shared" si="3"/>
        <v>77.09</v>
      </c>
      <c r="R6" s="20">
        <f t="shared" si="3"/>
        <v>3278</v>
      </c>
      <c r="S6" s="20">
        <f t="shared" si="3"/>
        <v>5941</v>
      </c>
      <c r="T6" s="20">
        <f t="shared" si="3"/>
        <v>214.43</v>
      </c>
      <c r="U6" s="20">
        <f t="shared" si="3"/>
        <v>27.71</v>
      </c>
      <c r="V6" s="20">
        <f t="shared" si="3"/>
        <v>2969</v>
      </c>
      <c r="W6" s="20">
        <f t="shared" si="3"/>
        <v>1.34</v>
      </c>
      <c r="X6" s="20">
        <f t="shared" si="3"/>
        <v>2215.67</v>
      </c>
      <c r="Y6" s="21" t="str">
        <f>IF(Y7="",NA(),Y7)</f>
        <v>-</v>
      </c>
      <c r="Z6" s="21" t="str">
        <f t="shared" ref="Z6:AH6" si="4">IF(Z7="",NA(),Z7)</f>
        <v>-</v>
      </c>
      <c r="AA6" s="21">
        <f t="shared" si="4"/>
        <v>72.81</v>
      </c>
      <c r="AB6" s="21">
        <f t="shared" si="4"/>
        <v>150.41999999999999</v>
      </c>
      <c r="AC6" s="21">
        <f t="shared" si="4"/>
        <v>110.3</v>
      </c>
      <c r="AD6" s="21" t="str">
        <f t="shared" si="4"/>
        <v>-</v>
      </c>
      <c r="AE6" s="21" t="str">
        <f t="shared" si="4"/>
        <v>-</v>
      </c>
      <c r="AF6" s="21">
        <f t="shared" si="4"/>
        <v>106.44</v>
      </c>
      <c r="AG6" s="21">
        <f t="shared" si="4"/>
        <v>107.11</v>
      </c>
      <c r="AH6" s="21">
        <f t="shared" si="4"/>
        <v>106.38</v>
      </c>
      <c r="AI6" s="20" t="str">
        <f>IF(AI7="","",IF(AI7="-","【-】","【"&amp;SUBSTITUTE(TEXT(AI7,"#,##0.00"),"-","△")&amp;"】"))</f>
        <v>【105.07】</v>
      </c>
      <c r="AJ6" s="21" t="str">
        <f>IF(AJ7="",NA(),AJ7)</f>
        <v>-</v>
      </c>
      <c r="AK6" s="21" t="str">
        <f t="shared" ref="AK6:AS6" si="5">IF(AK7="",NA(),AK7)</f>
        <v>-</v>
      </c>
      <c r="AL6" s="21">
        <f t="shared" si="5"/>
        <v>92.3</v>
      </c>
      <c r="AM6" s="20">
        <f t="shared" si="5"/>
        <v>0</v>
      </c>
      <c r="AN6" s="20">
        <f t="shared" si="5"/>
        <v>0</v>
      </c>
      <c r="AO6" s="21" t="str">
        <f t="shared" si="5"/>
        <v>-</v>
      </c>
      <c r="AP6" s="21" t="str">
        <f t="shared" si="5"/>
        <v>-</v>
      </c>
      <c r="AQ6" s="21">
        <f t="shared" si="5"/>
        <v>72.86</v>
      </c>
      <c r="AR6" s="21">
        <f t="shared" si="5"/>
        <v>69.540000000000006</v>
      </c>
      <c r="AS6" s="21">
        <f t="shared" si="5"/>
        <v>70.63</v>
      </c>
      <c r="AT6" s="20" t="str">
        <f>IF(AT7="","",IF(AT7="-","【-】","【"&amp;SUBSTITUTE(TEXT(AT7,"#,##0.00"),"-","△")&amp;"】"))</f>
        <v>【63.54】</v>
      </c>
      <c r="AU6" s="21" t="str">
        <f>IF(AU7="",NA(),AU7)</f>
        <v>-</v>
      </c>
      <c r="AV6" s="21" t="str">
        <f t="shared" ref="AV6:BD6" si="6">IF(AV7="",NA(),AV7)</f>
        <v>-</v>
      </c>
      <c r="AW6" s="21">
        <f t="shared" si="6"/>
        <v>13.33</v>
      </c>
      <c r="AX6" s="21">
        <f t="shared" si="6"/>
        <v>41.34</v>
      </c>
      <c r="AY6" s="21">
        <f t="shared" si="6"/>
        <v>21.93</v>
      </c>
      <c r="AZ6" s="21" t="str">
        <f t="shared" si="6"/>
        <v>-</v>
      </c>
      <c r="BA6" s="21" t="str">
        <f t="shared" si="6"/>
        <v>-</v>
      </c>
      <c r="BB6" s="21">
        <f t="shared" si="6"/>
        <v>45.42</v>
      </c>
      <c r="BC6" s="21">
        <f t="shared" si="6"/>
        <v>50.63</v>
      </c>
      <c r="BD6" s="21">
        <f t="shared" si="6"/>
        <v>53.28</v>
      </c>
      <c r="BE6" s="20" t="str">
        <f>IF(BE7="","",IF(BE7="-","【-】","【"&amp;SUBSTITUTE(TEXT(BE7,"#,##0.00"),"-","△")&amp;"】"))</f>
        <v>【50.90】</v>
      </c>
      <c r="BF6" s="21" t="str">
        <f>IF(BF7="",NA(),BF7)</f>
        <v>-</v>
      </c>
      <c r="BG6" s="21" t="str">
        <f t="shared" ref="BG6:BO6" si="7">IF(BG7="",NA(),BG7)</f>
        <v>-</v>
      </c>
      <c r="BH6" s="21">
        <f t="shared" si="7"/>
        <v>1259.1199999999999</v>
      </c>
      <c r="BI6" s="21">
        <f t="shared" si="7"/>
        <v>1034.8599999999999</v>
      </c>
      <c r="BJ6" s="21">
        <f t="shared" si="7"/>
        <v>872.99</v>
      </c>
      <c r="BK6" s="21" t="str">
        <f t="shared" si="7"/>
        <v>-</v>
      </c>
      <c r="BL6" s="21" t="str">
        <f t="shared" si="7"/>
        <v>-</v>
      </c>
      <c r="BM6" s="21">
        <f t="shared" si="7"/>
        <v>1195.47</v>
      </c>
      <c r="BN6" s="21">
        <f t="shared" si="7"/>
        <v>1168.69</v>
      </c>
      <c r="BO6" s="21">
        <f t="shared" si="7"/>
        <v>1142.44</v>
      </c>
      <c r="BP6" s="20" t="str">
        <f>IF(BP7="","",IF(BP7="-","【-】","【"&amp;SUBSTITUTE(TEXT(BP7,"#,##0.00"),"-","△")&amp;"】"))</f>
        <v>【1,099.15】</v>
      </c>
      <c r="BQ6" s="21" t="str">
        <f>IF(BQ7="",NA(),BQ7)</f>
        <v>-</v>
      </c>
      <c r="BR6" s="21" t="str">
        <f t="shared" ref="BR6:BZ6" si="8">IF(BR7="",NA(),BR7)</f>
        <v>-</v>
      </c>
      <c r="BS6" s="21">
        <f t="shared" si="8"/>
        <v>32.92</v>
      </c>
      <c r="BT6" s="21">
        <f t="shared" si="8"/>
        <v>75.319999999999993</v>
      </c>
      <c r="BU6" s="21">
        <f t="shared" si="8"/>
        <v>107.11</v>
      </c>
      <c r="BV6" s="21" t="str">
        <f t="shared" si="8"/>
        <v>-</v>
      </c>
      <c r="BW6" s="21" t="str">
        <f t="shared" si="8"/>
        <v>-</v>
      </c>
      <c r="BX6" s="21">
        <f t="shared" si="8"/>
        <v>69.430000000000007</v>
      </c>
      <c r="BY6" s="21">
        <f t="shared" si="8"/>
        <v>70.709999999999994</v>
      </c>
      <c r="BZ6" s="21">
        <f t="shared" si="8"/>
        <v>66.63</v>
      </c>
      <c r="CA6" s="20" t="str">
        <f>IF(CA7="","",IF(CA7="-","【-】","【"&amp;SUBSTITUTE(TEXT(CA7,"#,##0.00"),"-","△")&amp;"】"))</f>
        <v>【72.92】</v>
      </c>
      <c r="CB6" s="21" t="str">
        <f>IF(CB7="",NA(),CB7)</f>
        <v>-</v>
      </c>
      <c r="CC6" s="21" t="str">
        <f t="shared" ref="CC6:CK6" si="9">IF(CC7="",NA(),CC7)</f>
        <v>-</v>
      </c>
      <c r="CD6" s="21">
        <f t="shared" si="9"/>
        <v>513.22</v>
      </c>
      <c r="CE6" s="21">
        <f t="shared" si="9"/>
        <v>222.94</v>
      </c>
      <c r="CF6" s="21">
        <f t="shared" si="9"/>
        <v>158.63999999999999</v>
      </c>
      <c r="CG6" s="21" t="str">
        <f t="shared" si="9"/>
        <v>-</v>
      </c>
      <c r="CH6" s="21" t="str">
        <f t="shared" si="9"/>
        <v>-</v>
      </c>
      <c r="CI6" s="21">
        <f t="shared" si="9"/>
        <v>239.46</v>
      </c>
      <c r="CJ6" s="21">
        <f t="shared" si="9"/>
        <v>233.15</v>
      </c>
      <c r="CK6" s="21">
        <f t="shared" si="9"/>
        <v>252.17</v>
      </c>
      <c r="CL6" s="20" t="str">
        <f>IF(CL7="","",IF(CL7="-","【-】","【"&amp;SUBSTITUTE(TEXT(CL7,"#,##0.00"),"-","△")&amp;"】"))</f>
        <v>【225.78】</v>
      </c>
      <c r="CM6" s="21" t="str">
        <f>IF(CM7="",NA(),CM7)</f>
        <v>-</v>
      </c>
      <c r="CN6" s="21" t="str">
        <f t="shared" ref="CN6:CV6" si="10">IF(CN7="",NA(),CN7)</f>
        <v>-</v>
      </c>
      <c r="CO6" s="21">
        <f t="shared" si="10"/>
        <v>35.880000000000003</v>
      </c>
      <c r="CP6" s="21">
        <f t="shared" si="10"/>
        <v>37.28</v>
      </c>
      <c r="CQ6" s="21">
        <f t="shared" si="10"/>
        <v>38.94</v>
      </c>
      <c r="CR6" s="21" t="str">
        <f t="shared" si="10"/>
        <v>-</v>
      </c>
      <c r="CS6" s="21" t="str">
        <f t="shared" si="10"/>
        <v>-</v>
      </c>
      <c r="CT6" s="21">
        <f t="shared" si="10"/>
        <v>41.06</v>
      </c>
      <c r="CU6" s="21">
        <f t="shared" si="10"/>
        <v>42.09</v>
      </c>
      <c r="CV6" s="21">
        <f t="shared" si="10"/>
        <v>42.15</v>
      </c>
      <c r="CW6" s="20" t="str">
        <f>IF(CW7="","",IF(CW7="-","【-】","【"&amp;SUBSTITUTE(TEXT(CW7,"#,##0.00"),"-","△")&amp;"】"))</f>
        <v>【43.17】</v>
      </c>
      <c r="CX6" s="21" t="str">
        <f>IF(CX7="",NA(),CX7)</f>
        <v>-</v>
      </c>
      <c r="CY6" s="21" t="str">
        <f t="shared" ref="CY6:DG6" si="11">IF(CY7="",NA(),CY7)</f>
        <v>-</v>
      </c>
      <c r="CZ6" s="21">
        <f t="shared" si="11"/>
        <v>96.1</v>
      </c>
      <c r="DA6" s="21">
        <f t="shared" si="11"/>
        <v>96.12</v>
      </c>
      <c r="DB6" s="21">
        <f t="shared" si="11"/>
        <v>96.26</v>
      </c>
      <c r="DC6" s="21" t="str">
        <f t="shared" si="11"/>
        <v>-</v>
      </c>
      <c r="DD6" s="21" t="str">
        <f t="shared" si="11"/>
        <v>-</v>
      </c>
      <c r="DE6" s="21">
        <f t="shared" si="11"/>
        <v>84.34</v>
      </c>
      <c r="DF6" s="21">
        <f t="shared" si="11"/>
        <v>84.73</v>
      </c>
      <c r="DG6" s="21">
        <f t="shared" si="11"/>
        <v>84.21</v>
      </c>
      <c r="DH6" s="20" t="str">
        <f>IF(DH7="","",IF(DH7="-","【-】","【"&amp;SUBSTITUTE(TEXT(DH7,"#,##0.00"),"-","△")&amp;"】"))</f>
        <v>【86.31】</v>
      </c>
      <c r="DI6" s="21" t="str">
        <f>IF(DI7="",NA(),DI7)</f>
        <v>-</v>
      </c>
      <c r="DJ6" s="21" t="str">
        <f t="shared" ref="DJ6:DR6" si="12">IF(DJ7="",NA(),DJ7)</f>
        <v>-</v>
      </c>
      <c r="DK6" s="21">
        <f t="shared" si="12"/>
        <v>3.42</v>
      </c>
      <c r="DL6" s="21">
        <f t="shared" si="12"/>
        <v>6.83</v>
      </c>
      <c r="DM6" s="21">
        <f t="shared" si="12"/>
        <v>10.220000000000001</v>
      </c>
      <c r="DN6" s="21" t="str">
        <f t="shared" si="12"/>
        <v>-</v>
      </c>
      <c r="DO6" s="21" t="str">
        <f t="shared" si="12"/>
        <v>-</v>
      </c>
      <c r="DP6" s="21">
        <f t="shared" si="12"/>
        <v>24.8</v>
      </c>
      <c r="DQ6" s="21">
        <f t="shared" si="12"/>
        <v>26.77</v>
      </c>
      <c r="DR6" s="21">
        <f t="shared" si="12"/>
        <v>27.46</v>
      </c>
      <c r="DS6" s="20" t="str">
        <f>IF(DS7="","",IF(DS7="-","【-】","【"&amp;SUBSTITUTE(TEXT(DS7,"#,##0.00"),"-","△")&amp;"】"))</f>
        <v>【30.82】</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0.02</v>
      </c>
      <c r="EB6" s="21">
        <f t="shared" si="13"/>
        <v>7.0000000000000007E-2</v>
      </c>
      <c r="EC6" s="21">
        <f t="shared" si="13"/>
        <v>0.02</v>
      </c>
      <c r="ED6" s="20" t="str">
        <f>IF(ED7="","",IF(ED7="-","【-】","【"&amp;SUBSTITUTE(TEXT(ED7,"#,##0.00"),"-","△")&amp;"】"))</f>
        <v>【0.06】</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0.08</v>
      </c>
      <c r="EM6" s="21">
        <f t="shared" si="14"/>
        <v>0.06</v>
      </c>
      <c r="EN6" s="21">
        <f t="shared" si="14"/>
        <v>0.05</v>
      </c>
      <c r="EO6" s="20" t="str">
        <f>IF(EO7="","",IF(EO7="-","【-】","【"&amp;SUBSTITUTE(TEXT(EO7,"#,##0.00"),"-","△")&amp;"】"))</f>
        <v>【0.15】</v>
      </c>
    </row>
    <row r="7" spans="1:148" s="22" customFormat="1" x14ac:dyDescent="0.15">
      <c r="A7" s="14"/>
      <c r="B7" s="23">
        <v>2024</v>
      </c>
      <c r="C7" s="23">
        <v>204072</v>
      </c>
      <c r="D7" s="23">
        <v>46</v>
      </c>
      <c r="E7" s="23">
        <v>17</v>
      </c>
      <c r="F7" s="23">
        <v>4</v>
      </c>
      <c r="G7" s="23">
        <v>0</v>
      </c>
      <c r="H7" s="23" t="s">
        <v>95</v>
      </c>
      <c r="I7" s="23" t="s">
        <v>96</v>
      </c>
      <c r="J7" s="23" t="s">
        <v>97</v>
      </c>
      <c r="K7" s="23" t="s">
        <v>98</v>
      </c>
      <c r="L7" s="23" t="s">
        <v>99</v>
      </c>
      <c r="M7" s="23" t="s">
        <v>100</v>
      </c>
      <c r="N7" s="24" t="s">
        <v>101</v>
      </c>
      <c r="O7" s="24">
        <v>83.98</v>
      </c>
      <c r="P7" s="24">
        <v>50.21</v>
      </c>
      <c r="Q7" s="24">
        <v>77.09</v>
      </c>
      <c r="R7" s="24">
        <v>3278</v>
      </c>
      <c r="S7" s="24">
        <v>5941</v>
      </c>
      <c r="T7" s="24">
        <v>214.43</v>
      </c>
      <c r="U7" s="24">
        <v>27.71</v>
      </c>
      <c r="V7" s="24">
        <v>2969</v>
      </c>
      <c r="W7" s="24">
        <v>1.34</v>
      </c>
      <c r="X7" s="24">
        <v>2215.67</v>
      </c>
      <c r="Y7" s="24" t="s">
        <v>101</v>
      </c>
      <c r="Z7" s="24" t="s">
        <v>101</v>
      </c>
      <c r="AA7" s="24">
        <v>72.81</v>
      </c>
      <c r="AB7" s="24">
        <v>150.41999999999999</v>
      </c>
      <c r="AC7" s="24">
        <v>110.3</v>
      </c>
      <c r="AD7" s="24" t="s">
        <v>101</v>
      </c>
      <c r="AE7" s="24" t="s">
        <v>101</v>
      </c>
      <c r="AF7" s="24">
        <v>106.44</v>
      </c>
      <c r="AG7" s="24">
        <v>107.11</v>
      </c>
      <c r="AH7" s="24">
        <v>106.38</v>
      </c>
      <c r="AI7" s="24">
        <v>105.07</v>
      </c>
      <c r="AJ7" s="24" t="s">
        <v>101</v>
      </c>
      <c r="AK7" s="24" t="s">
        <v>101</v>
      </c>
      <c r="AL7" s="24">
        <v>92.3</v>
      </c>
      <c r="AM7" s="24">
        <v>0</v>
      </c>
      <c r="AN7" s="24">
        <v>0</v>
      </c>
      <c r="AO7" s="24" t="s">
        <v>101</v>
      </c>
      <c r="AP7" s="24" t="s">
        <v>101</v>
      </c>
      <c r="AQ7" s="24">
        <v>72.86</v>
      </c>
      <c r="AR7" s="24">
        <v>69.540000000000006</v>
      </c>
      <c r="AS7" s="24">
        <v>70.63</v>
      </c>
      <c r="AT7" s="24">
        <v>63.54</v>
      </c>
      <c r="AU7" s="24" t="s">
        <v>101</v>
      </c>
      <c r="AV7" s="24" t="s">
        <v>101</v>
      </c>
      <c r="AW7" s="24">
        <v>13.33</v>
      </c>
      <c r="AX7" s="24">
        <v>41.34</v>
      </c>
      <c r="AY7" s="24">
        <v>21.93</v>
      </c>
      <c r="AZ7" s="24" t="s">
        <v>101</v>
      </c>
      <c r="BA7" s="24" t="s">
        <v>101</v>
      </c>
      <c r="BB7" s="24">
        <v>45.42</v>
      </c>
      <c r="BC7" s="24">
        <v>50.63</v>
      </c>
      <c r="BD7" s="24">
        <v>53.28</v>
      </c>
      <c r="BE7" s="24">
        <v>50.9</v>
      </c>
      <c r="BF7" s="24" t="s">
        <v>101</v>
      </c>
      <c r="BG7" s="24" t="s">
        <v>101</v>
      </c>
      <c r="BH7" s="24">
        <v>1259.1199999999999</v>
      </c>
      <c r="BI7" s="24">
        <v>1034.8599999999999</v>
      </c>
      <c r="BJ7" s="24">
        <v>872.99</v>
      </c>
      <c r="BK7" s="24" t="s">
        <v>101</v>
      </c>
      <c r="BL7" s="24" t="s">
        <v>101</v>
      </c>
      <c r="BM7" s="24">
        <v>1195.47</v>
      </c>
      <c r="BN7" s="24">
        <v>1168.69</v>
      </c>
      <c r="BO7" s="24">
        <v>1142.44</v>
      </c>
      <c r="BP7" s="24">
        <v>1099.1500000000001</v>
      </c>
      <c r="BQ7" s="24" t="s">
        <v>101</v>
      </c>
      <c r="BR7" s="24" t="s">
        <v>101</v>
      </c>
      <c r="BS7" s="24">
        <v>32.92</v>
      </c>
      <c r="BT7" s="24">
        <v>75.319999999999993</v>
      </c>
      <c r="BU7" s="24">
        <v>107.11</v>
      </c>
      <c r="BV7" s="24" t="s">
        <v>101</v>
      </c>
      <c r="BW7" s="24" t="s">
        <v>101</v>
      </c>
      <c r="BX7" s="24">
        <v>69.430000000000007</v>
      </c>
      <c r="BY7" s="24">
        <v>70.709999999999994</v>
      </c>
      <c r="BZ7" s="24">
        <v>66.63</v>
      </c>
      <c r="CA7" s="24">
        <v>72.92</v>
      </c>
      <c r="CB7" s="24" t="s">
        <v>101</v>
      </c>
      <c r="CC7" s="24" t="s">
        <v>101</v>
      </c>
      <c r="CD7" s="24">
        <v>513.22</v>
      </c>
      <c r="CE7" s="24">
        <v>222.94</v>
      </c>
      <c r="CF7" s="24">
        <v>158.63999999999999</v>
      </c>
      <c r="CG7" s="24" t="s">
        <v>101</v>
      </c>
      <c r="CH7" s="24" t="s">
        <v>101</v>
      </c>
      <c r="CI7" s="24">
        <v>239.46</v>
      </c>
      <c r="CJ7" s="24">
        <v>233.15</v>
      </c>
      <c r="CK7" s="24">
        <v>252.17</v>
      </c>
      <c r="CL7" s="24">
        <v>225.78</v>
      </c>
      <c r="CM7" s="24" t="s">
        <v>101</v>
      </c>
      <c r="CN7" s="24" t="s">
        <v>101</v>
      </c>
      <c r="CO7" s="24">
        <v>35.880000000000003</v>
      </c>
      <c r="CP7" s="24">
        <v>37.28</v>
      </c>
      <c r="CQ7" s="24">
        <v>38.94</v>
      </c>
      <c r="CR7" s="24" t="s">
        <v>101</v>
      </c>
      <c r="CS7" s="24" t="s">
        <v>101</v>
      </c>
      <c r="CT7" s="24">
        <v>41.06</v>
      </c>
      <c r="CU7" s="24">
        <v>42.09</v>
      </c>
      <c r="CV7" s="24">
        <v>42.15</v>
      </c>
      <c r="CW7" s="24">
        <v>43.17</v>
      </c>
      <c r="CX7" s="24" t="s">
        <v>101</v>
      </c>
      <c r="CY7" s="24" t="s">
        <v>101</v>
      </c>
      <c r="CZ7" s="24">
        <v>96.1</v>
      </c>
      <c r="DA7" s="24">
        <v>96.12</v>
      </c>
      <c r="DB7" s="24">
        <v>96.26</v>
      </c>
      <c r="DC7" s="24" t="s">
        <v>101</v>
      </c>
      <c r="DD7" s="24" t="s">
        <v>101</v>
      </c>
      <c r="DE7" s="24">
        <v>84.34</v>
      </c>
      <c r="DF7" s="24">
        <v>84.73</v>
      </c>
      <c r="DG7" s="24">
        <v>84.21</v>
      </c>
      <c r="DH7" s="24">
        <v>86.31</v>
      </c>
      <c r="DI7" s="24" t="s">
        <v>101</v>
      </c>
      <c r="DJ7" s="24" t="s">
        <v>101</v>
      </c>
      <c r="DK7" s="24">
        <v>3.42</v>
      </c>
      <c r="DL7" s="24">
        <v>6.83</v>
      </c>
      <c r="DM7" s="24">
        <v>10.220000000000001</v>
      </c>
      <c r="DN7" s="24" t="s">
        <v>101</v>
      </c>
      <c r="DO7" s="24" t="s">
        <v>101</v>
      </c>
      <c r="DP7" s="24">
        <v>24.8</v>
      </c>
      <c r="DQ7" s="24">
        <v>26.77</v>
      </c>
      <c r="DR7" s="24">
        <v>27.46</v>
      </c>
      <c r="DS7" s="24">
        <v>30.82</v>
      </c>
      <c r="DT7" s="24" t="s">
        <v>101</v>
      </c>
      <c r="DU7" s="24" t="s">
        <v>101</v>
      </c>
      <c r="DV7" s="24">
        <v>0</v>
      </c>
      <c r="DW7" s="24">
        <v>0</v>
      </c>
      <c r="DX7" s="24">
        <v>0</v>
      </c>
      <c r="DY7" s="24" t="s">
        <v>101</v>
      </c>
      <c r="DZ7" s="24" t="s">
        <v>101</v>
      </c>
      <c r="EA7" s="24">
        <v>0.02</v>
      </c>
      <c r="EB7" s="24">
        <v>7.0000000000000007E-2</v>
      </c>
      <c r="EC7" s="24">
        <v>0.02</v>
      </c>
      <c r="ED7" s="24">
        <v>0.06</v>
      </c>
      <c r="EE7" s="24" t="s">
        <v>101</v>
      </c>
      <c r="EF7" s="24" t="s">
        <v>101</v>
      </c>
      <c r="EG7" s="24">
        <v>0</v>
      </c>
      <c r="EH7" s="24">
        <v>0</v>
      </c>
      <c r="EI7" s="24">
        <v>0</v>
      </c>
      <c r="EJ7" s="24" t="s">
        <v>101</v>
      </c>
      <c r="EK7" s="24" t="s">
        <v>101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酒井　圭介</cp:lastModifiedBy>
  <cp:lastPrinted>2026-01-26T10:50:50Z</cp:lastPrinted>
  <dcterms:created xsi:type="dcterms:W3CDTF">2025-12-23T06:11:23Z</dcterms:created>
  <dcterms:modified xsi:type="dcterms:W3CDTF">2026-01-28T04:25:41Z</dcterms:modified>
  <cp:category/>
</cp:coreProperties>
</file>