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" sheetId="3" r:id="rId1"/>
    <sheet name="3" sheetId="4" r:id="rId2"/>
    <sheet name="4" sheetId="5" r:id="rId3"/>
    <sheet name="5" sheetId="6" r:id="rId4"/>
    <sheet name="6" sheetId="7" r:id="rId5"/>
    <sheet name="7" sheetId="8" r:id="rId6"/>
    <sheet name="8" sheetId="9" r:id="rId7"/>
    <sheet name="9" sheetId="10" r:id="rId8"/>
    <sheet name="10" sheetId="11" r:id="rId9"/>
  </sheets>
  <definedNames>
    <definedName name="_xlnm.Print_Area" localSheetId="8">'10'!$A$1:$AD$55</definedName>
    <definedName name="_xlnm.Print_Area" localSheetId="0">'2'!$A$1:$AH$58</definedName>
    <definedName name="_xlnm.Print_Area" localSheetId="1">'3'!$A$1:$V$58</definedName>
    <definedName name="_xlnm.Print_Area" localSheetId="2">'4'!$A$1:$AD$58</definedName>
    <definedName name="_xlnm.Print_Area" localSheetId="3">'5'!$A$1:$AC$53</definedName>
    <definedName name="_xlnm.Print_Area" localSheetId="6">'8'!$A$1:$AE$58</definedName>
  </definedNames>
  <calcPr calcId="162913"/>
</workbook>
</file>

<file path=xl/calcChain.xml><?xml version="1.0" encoding="utf-8"?>
<calcChain xmlns="http://schemas.openxmlformats.org/spreadsheetml/2006/main">
  <c r="AD23" i="11" l="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AD18" i="11"/>
  <c r="AD24" i="11" s="1"/>
  <c r="AC18" i="11"/>
  <c r="AC24" i="11" s="1"/>
  <c r="AB18" i="11"/>
  <c r="AB24" i="11" s="1"/>
  <c r="AA18" i="11"/>
  <c r="AA24" i="11" s="1"/>
  <c r="Z18" i="11"/>
  <c r="Z24" i="11" s="1"/>
  <c r="Y18" i="11"/>
  <c r="Y24" i="11" s="1"/>
  <c r="X18" i="11"/>
  <c r="X24" i="11" s="1"/>
  <c r="W18" i="11"/>
  <c r="W24" i="11" s="1"/>
  <c r="V18" i="11"/>
  <c r="V24" i="11" s="1"/>
  <c r="U18" i="11"/>
  <c r="U24" i="11" s="1"/>
  <c r="T18" i="11"/>
  <c r="T24" i="11" s="1"/>
  <c r="S18" i="11"/>
  <c r="S24" i="11" s="1"/>
  <c r="R18" i="11"/>
  <c r="R24" i="11" s="1"/>
  <c r="Q18" i="11"/>
  <c r="Q24" i="11" s="1"/>
  <c r="P18" i="11"/>
  <c r="P24" i="11" s="1"/>
  <c r="O18" i="11"/>
  <c r="O24" i="11" s="1"/>
  <c r="N18" i="11"/>
  <c r="N24" i="11" s="1"/>
  <c r="M18" i="11"/>
  <c r="M24" i="11" s="1"/>
  <c r="L18" i="11"/>
  <c r="L24" i="11" s="1"/>
  <c r="K18" i="11"/>
  <c r="K24" i="11" s="1"/>
  <c r="J18" i="11"/>
  <c r="J24" i="11" s="1"/>
  <c r="I18" i="11"/>
  <c r="I24" i="11" s="1"/>
  <c r="H18" i="11"/>
  <c r="H24" i="11" s="1"/>
  <c r="G18" i="11"/>
  <c r="G24" i="11" s="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I10" i="9" l="1"/>
  <c r="AH10" i="9"/>
  <c r="AI9" i="9"/>
  <c r="AH9" i="9"/>
  <c r="AI8" i="9"/>
  <c r="AH8" i="9"/>
  <c r="AI7" i="9"/>
  <c r="AH7" i="9"/>
  <c r="AI6" i="9"/>
  <c r="AH6" i="9"/>
  <c r="Q52" i="6" l="1"/>
  <c r="M52" i="6"/>
  <c r="I52" i="6"/>
  <c r="U51" i="6"/>
  <c r="Y51" i="6" s="1"/>
  <c r="Y50" i="6"/>
  <c r="U50" i="6"/>
  <c r="U49" i="6"/>
  <c r="Y49" i="6" s="1"/>
  <c r="Y48" i="6"/>
  <c r="U48" i="6"/>
  <c r="U47" i="6"/>
  <c r="Y47" i="6" s="1"/>
  <c r="Y46" i="6"/>
  <c r="U46" i="6"/>
  <c r="U45" i="6"/>
  <c r="Y45" i="6" s="1"/>
  <c r="Y44" i="6"/>
  <c r="U44" i="6"/>
  <c r="U52" i="6" s="1"/>
  <c r="Y52" i="6" s="1"/>
  <c r="W37" i="6"/>
  <c r="Z37" i="6" s="1"/>
  <c r="T37" i="6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Y6" i="4" l="1"/>
  <c r="AF58" i="3" l="1"/>
  <c r="AF56" i="3"/>
  <c r="AF55" i="3"/>
  <c r="AF54" i="3"/>
  <c r="AF53" i="3"/>
  <c r="AF49" i="3"/>
  <c r="AF47" i="3"/>
  <c r="AF46" i="3"/>
  <c r="AF45" i="3"/>
  <c r="AF44" i="3"/>
  <c r="AJ25" i="5" l="1"/>
  <c r="AI25" i="5"/>
  <c r="AH25" i="5"/>
  <c r="AJ24" i="5"/>
  <c r="AI24" i="5"/>
  <c r="AH24" i="5"/>
  <c r="AJ23" i="5"/>
  <c r="AI23" i="5"/>
  <c r="AH23" i="5"/>
  <c r="AJ22" i="5"/>
  <c r="AI22" i="5"/>
  <c r="AH22" i="5"/>
  <c r="AJ21" i="5"/>
  <c r="AI21" i="5"/>
  <c r="AH21" i="5"/>
  <c r="AJ20" i="5"/>
  <c r="AI20" i="5"/>
  <c r="AH20" i="5"/>
  <c r="AJ19" i="5"/>
  <c r="AI19" i="5"/>
  <c r="AH19" i="5"/>
  <c r="AJ18" i="5"/>
  <c r="AI18" i="5"/>
  <c r="AH18" i="5"/>
  <c r="AJ17" i="5"/>
  <c r="AI17" i="5"/>
  <c r="AH17" i="5"/>
  <c r="AJ16" i="5"/>
  <c r="AI16" i="5"/>
  <c r="AH16" i="5"/>
  <c r="AJ15" i="5"/>
  <c r="AI15" i="5"/>
  <c r="AH15" i="5"/>
  <c r="X15" i="5"/>
  <c r="U15" i="5"/>
  <c r="AA15" i="5" s="1"/>
  <c r="L15" i="5"/>
  <c r="AJ14" i="5"/>
  <c r="AI14" i="5"/>
  <c r="AH14" i="5"/>
  <c r="AA14" i="5"/>
  <c r="L14" i="5"/>
  <c r="AJ13" i="5"/>
  <c r="AI13" i="5"/>
  <c r="AH13" i="5"/>
  <c r="AA13" i="5"/>
  <c r="L13" i="5"/>
  <c r="AJ12" i="5"/>
  <c r="AI12" i="5"/>
  <c r="AH12" i="5"/>
  <c r="AA12" i="5"/>
  <c r="L12" i="5"/>
  <c r="AJ11" i="5"/>
  <c r="AI11" i="5"/>
  <c r="AH11" i="5"/>
  <c r="AA11" i="5"/>
  <c r="L11" i="5"/>
  <c r="AJ10" i="5"/>
  <c r="AI10" i="5"/>
  <c r="AH10" i="5"/>
  <c r="AA10" i="5"/>
  <c r="L10" i="5"/>
  <c r="AJ9" i="5"/>
  <c r="AI9" i="5"/>
  <c r="AH9" i="5"/>
  <c r="AA9" i="5"/>
  <c r="L9" i="5"/>
  <c r="AJ8" i="5"/>
  <c r="AI8" i="5"/>
  <c r="AH8" i="5"/>
  <c r="AA8" i="5"/>
  <c r="L8" i="5"/>
  <c r="AJ7" i="5"/>
  <c r="AI7" i="5"/>
  <c r="AH7" i="5"/>
  <c r="AA7" i="5"/>
  <c r="L7" i="5"/>
  <c r="AJ6" i="5"/>
  <c r="AI6" i="5"/>
  <c r="AH6" i="5"/>
  <c r="AA6" i="5"/>
  <c r="L6" i="5"/>
  <c r="AJ5" i="5"/>
  <c r="AI5" i="5"/>
  <c r="AH5" i="5"/>
  <c r="AA5" i="5"/>
  <c r="L5" i="5"/>
  <c r="AJ4" i="5"/>
  <c r="AI4" i="5"/>
  <c r="AH4" i="5"/>
  <c r="AB30" i="4" l="1"/>
  <c r="AA30" i="4"/>
  <c r="Z30" i="4"/>
  <c r="Y30" i="4"/>
  <c r="AB29" i="4"/>
  <c r="AA29" i="4"/>
  <c r="Z29" i="4"/>
  <c r="Y29" i="4"/>
  <c r="AB28" i="4"/>
  <c r="AA28" i="4"/>
  <c r="Z28" i="4"/>
  <c r="Y28" i="4"/>
  <c r="AB27" i="4"/>
  <c r="AA27" i="4"/>
  <c r="Z27" i="4"/>
  <c r="Y27" i="4"/>
  <c r="AB26" i="4"/>
  <c r="AA26" i="4"/>
  <c r="Z26" i="4"/>
  <c r="Y26" i="4"/>
  <c r="AB25" i="4"/>
  <c r="AA25" i="4"/>
  <c r="Z25" i="4"/>
  <c r="Y25" i="4"/>
  <c r="AB24" i="4"/>
  <c r="AA24" i="4"/>
  <c r="Z24" i="4"/>
  <c r="Y24" i="4"/>
  <c r="AB23" i="4"/>
  <c r="AA23" i="4"/>
  <c r="Z23" i="4"/>
  <c r="Y23" i="4"/>
  <c r="AB22" i="4"/>
  <c r="AA22" i="4"/>
  <c r="Z22" i="4"/>
  <c r="Y22" i="4"/>
  <c r="AB21" i="4"/>
  <c r="AA21" i="4"/>
  <c r="Z21" i="4"/>
  <c r="Y21" i="4"/>
  <c r="AB20" i="4"/>
  <c r="AA20" i="4"/>
  <c r="Z20" i="4"/>
  <c r="Y20" i="4"/>
  <c r="AB19" i="4"/>
  <c r="AA19" i="4"/>
  <c r="Z19" i="4"/>
  <c r="Y19" i="4"/>
  <c r="AB18" i="4"/>
  <c r="AA18" i="4"/>
  <c r="Z18" i="4"/>
  <c r="Y18" i="4"/>
  <c r="AB17" i="4"/>
  <c r="AA17" i="4"/>
  <c r="Z17" i="4"/>
  <c r="Y17" i="4"/>
  <c r="AB16" i="4"/>
  <c r="AA16" i="4"/>
  <c r="Z16" i="4"/>
  <c r="Y16" i="4"/>
  <c r="AB15" i="4"/>
  <c r="AA15" i="4"/>
  <c r="Z15" i="4"/>
  <c r="Y15" i="4"/>
  <c r="AB14" i="4"/>
  <c r="AA14" i="4"/>
  <c r="Z14" i="4"/>
  <c r="Y14" i="4"/>
  <c r="AB13" i="4"/>
  <c r="AA13" i="4"/>
  <c r="Z13" i="4"/>
  <c r="Y13" i="4"/>
  <c r="AB12" i="4"/>
  <c r="AA12" i="4"/>
  <c r="Z12" i="4"/>
  <c r="Y12" i="4"/>
  <c r="AB11" i="4"/>
  <c r="AA11" i="4"/>
  <c r="Z11" i="4"/>
  <c r="Y11" i="4"/>
  <c r="AB10" i="4"/>
  <c r="AA10" i="4"/>
  <c r="Z10" i="4"/>
  <c r="Y10" i="4"/>
  <c r="AB9" i="4"/>
  <c r="AA9" i="4"/>
  <c r="Z9" i="4"/>
  <c r="Y9" i="4"/>
  <c r="AB8" i="4"/>
  <c r="AA8" i="4"/>
  <c r="Z8" i="4"/>
  <c r="Y8" i="4"/>
  <c r="AB7" i="4"/>
  <c r="AA7" i="4"/>
  <c r="Z7" i="4"/>
  <c r="Y7" i="4"/>
  <c r="AB6" i="4"/>
  <c r="AA6" i="4"/>
  <c r="Z6" i="4"/>
  <c r="AB5" i="4"/>
  <c r="AA5" i="4"/>
  <c r="Z5" i="4"/>
</calcChain>
</file>

<file path=xl/sharedStrings.xml><?xml version="1.0" encoding="utf-8"?>
<sst xmlns="http://schemas.openxmlformats.org/spreadsheetml/2006/main" count="554" uniqueCount="275">
  <si>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</si>
  <si>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</si>
  <si>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　この「阿智村の統計2017」の数値は、合併以前の年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</si>
  <si>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</si>
  <si>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</si>
  <si>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</si>
  <si>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</si>
  <si>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</si>
  <si>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</si>
  <si>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</si>
  <si>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</si>
  <si>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</si>
  <si>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</si>
  <si>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</si>
  <si>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</si>
  <si>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</si>
  <si>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</si>
  <si>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</si>
  <si>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</si>
  <si>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</si>
  <si>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</si>
  <si>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</si>
  <si>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</si>
  <si>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</si>
  <si>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</si>
  <si>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</si>
  <si>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</si>
  <si>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</si>
  <si>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</si>
  <si>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</si>
  <si>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</si>
  <si>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</si>
  <si>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</si>
  <si>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</si>
  <si>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</si>
  <si>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</si>
  <si>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</si>
  <si>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</si>
  <si>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</si>
  <si>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</si>
  <si>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</si>
  <si>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</si>
  <si>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</si>
  <si>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</si>
  <si>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</si>
  <si>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</si>
  <si>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</si>
  <si>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</si>
  <si>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</si>
  <si>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</si>
  <si>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</si>
  <si>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</si>
  <si>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</si>
  <si>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</si>
  <si>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</si>
  <si>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</si>
  <si>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</si>
  <si>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</si>
  <si>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</si>
  <si>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</si>
  <si>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</si>
  <si>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</si>
  <si>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</si>
  <si>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</si>
  <si>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</si>
  <si>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</si>
  <si>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</si>
  <si>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</si>
  <si>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</si>
  <si>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</si>
  <si>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</si>
  <si>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</si>
  <si>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</si>
  <si>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</si>
  <si>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</si>
  <si>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</si>
  <si>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</si>
  <si>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</si>
  <si>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</si>
  <si>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</si>
  <si>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</si>
  <si>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</si>
  <si>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</si>
  <si>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</si>
  <si>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</si>
  <si>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</si>
  <si>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</si>
  <si>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</si>
  <si>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</si>
  <si>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</si>
  <si>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</si>
  <si>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</si>
  <si>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</si>
  <si>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</si>
  <si>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</si>
  <si>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</si>
  <si>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</si>
  <si>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</si>
  <si>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</si>
  <si>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</si>
  <si>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</si>
  <si>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</si>
  <si>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</si>
  <si>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</si>
  <si>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</si>
  <si>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</si>
  <si>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</si>
  <si>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</si>
  <si>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</si>
  <si>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</si>
  <si>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平成29年3月31日現在　（資料　：　住民基本台帳）</t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</si>
  <si>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</si>
  <si>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</si>
  <si>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</si>
  <si>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</si>
  <si>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</si>
  <si>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</si>
  <si>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</si>
  <si>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</si>
  <si>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</si>
  <si>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</si>
  <si>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</si>
  <si>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</si>
  <si>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</si>
  <si>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</si>
  <si>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</si>
  <si>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</si>
  <si>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</si>
  <si>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</si>
  <si>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</si>
  <si>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</si>
  <si>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</si>
  <si>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</si>
  <si>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</si>
  <si>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</si>
  <si>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</si>
  <si>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</si>
  <si>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</si>
  <si>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総数（年齢）</t>
    <rPh sb="0" eb="2">
      <t>ソウスウ</t>
    </rPh>
    <rPh sb="3" eb="5">
      <t>ネンレイ</t>
    </rPh>
    <phoneticPr fontId="1"/>
  </si>
  <si>
    <t>-</t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</si>
  <si>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</si>
  <si>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</si>
  <si>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</si>
  <si>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（資料　：　平成27年国勢調査）</t>
    <rPh sb="1" eb="3">
      <t>シリョウ</t>
    </rPh>
    <rPh sb="6" eb="8">
      <t>ヘイセイ</t>
    </rPh>
    <rPh sb="10" eb="11">
      <t>ネン</t>
    </rPh>
    <rPh sb="11" eb="13">
      <t>コクセイ</t>
    </rPh>
    <rPh sb="13" eb="15">
      <t>チョウサ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</si>
  <si>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</si>
  <si>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</si>
  <si>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</si>
  <si>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</si>
  <si>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</si>
  <si>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</si>
  <si>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</si>
  <si>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</si>
  <si>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</si>
  <si>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</si>
  <si>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総　　　　数</t>
    <rPh sb="0" eb="1">
      <t>ソウ</t>
    </rPh>
    <rPh sb="5" eb="6">
      <t>スウ</t>
    </rPh>
    <phoneticPr fontId="1"/>
  </si>
  <si>
    <t>未　　　　婚</t>
    <rPh sb="0" eb="1">
      <t>ミ</t>
    </rPh>
    <rPh sb="5" eb="6">
      <t>コン</t>
    </rPh>
    <phoneticPr fontId="1"/>
  </si>
  <si>
    <t>有　配　偶</t>
    <rPh sb="0" eb="1">
      <t>アリ</t>
    </rPh>
    <rPh sb="2" eb="3">
      <t>ハイ</t>
    </rPh>
    <rPh sb="4" eb="5">
      <t>グウ</t>
    </rPh>
    <phoneticPr fontId="1"/>
  </si>
  <si>
    <t>不　　　　詳</t>
    <rPh sb="0" eb="1">
      <t>フ</t>
    </rPh>
    <rPh sb="5" eb="6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</si>
  <si>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</si>
  <si>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</si>
  <si>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　（　総　　数　）　　　世　　帯　　人　　員　　（人）</t>
    <rPh sb="3" eb="4">
      <t>ソウ</t>
    </rPh>
    <rPh sb="6" eb="7">
      <t>カズ</t>
    </rPh>
    <rPh sb="12" eb="13">
      <t>ヨ</t>
    </rPh>
    <rPh sb="15" eb="16">
      <t>オビ</t>
    </rPh>
    <rPh sb="18" eb="19">
      <t>ヒト</t>
    </rPh>
    <rPh sb="21" eb="22">
      <t>イン</t>
    </rPh>
    <rPh sb="25" eb="26">
      <t>ヒト</t>
    </rPh>
    <phoneticPr fontId="1"/>
  </si>
  <si>
    <t>　世　　　帯　　　数　、　　　総　　　数　　　　（戸）</t>
    <rPh sb="1" eb="2">
      <t>ヨ</t>
    </rPh>
    <rPh sb="5" eb="6">
      <t>オビ</t>
    </rPh>
    <rPh sb="9" eb="10">
      <t>カズ</t>
    </rPh>
    <rPh sb="15" eb="16">
      <t>ソウ</t>
    </rPh>
    <rPh sb="19" eb="20">
      <t>カズ</t>
    </rPh>
    <rPh sb="25" eb="26">
      <t>ト</t>
    </rPh>
    <phoneticPr fontId="1"/>
  </si>
  <si>
    <t>　世　帯　数、　世　帯　人　員　が　１人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20">
      <t>ヒトリ</t>
    </rPh>
    <rPh sb="23" eb="24">
      <t>ト</t>
    </rPh>
    <phoneticPr fontId="1"/>
  </si>
  <si>
    <t>　世　帯　数、　世　帯　人　員　が　２人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</si>
  <si>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３人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</si>
  <si>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４人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</si>
  <si>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５人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</si>
  <si>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６人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</si>
  <si>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が７人以上（戸）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19">
      <t>ニン</t>
    </rPh>
    <rPh sb="19" eb="21">
      <t>イジョウ</t>
    </rPh>
    <rPh sb="22" eb="23">
      <t>ト</t>
    </rPh>
    <phoneticPr fontId="1"/>
  </si>
  <si>
    <t>　施　設　等　の　世　帯　、　世　帯　数　　（戸）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5" eb="16">
      <t>ヨ</t>
    </rPh>
    <rPh sb="17" eb="18">
      <t>オビ</t>
    </rPh>
    <rPh sb="19" eb="20">
      <t>カズ</t>
    </rPh>
    <rPh sb="23" eb="24">
      <t>ト</t>
    </rPh>
    <phoneticPr fontId="1"/>
  </si>
  <si>
    <t>・人口動向</t>
    <rPh sb="1" eb="3">
      <t>ジンコウ</t>
    </rPh>
    <rPh sb="3" eb="5">
      <t>ドウコウ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</si>
  <si>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</si>
  <si>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</si>
  <si>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</si>
  <si>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</si>
  <si>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</si>
  <si>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</si>
  <si>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</si>
  <si>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</si>
  <si>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</si>
  <si>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</si>
  <si>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</si>
  <si>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</si>
  <si>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</si>
  <si>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</si>
  <si>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</si>
  <si>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</si>
  <si>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</si>
  <si>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</si>
  <si>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</si>
  <si>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</si>
  <si>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</si>
  <si>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年次</t>
    <rPh sb="0" eb="2">
      <t>ネンジ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</si>
  <si>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</si>
  <si>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</si>
  <si>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</si>
  <si>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</si>
  <si>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</si>
  <si>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</si>
  <si>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</si>
  <si>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</si>
  <si>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</si>
  <si>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</si>
  <si>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</si>
  <si>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（資料：平成29年1月1日現在　概要調書）</t>
    <phoneticPr fontId="1"/>
  </si>
  <si>
    <t>-</t>
    <phoneticPr fontId="1"/>
  </si>
  <si>
    <t>平成5年</t>
    <rPh sb="0" eb="2">
      <t>ヘイセイ</t>
    </rPh>
    <rPh sb="3" eb="4">
      <t>ネン</t>
    </rPh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</si>
  <si>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</si>
  <si>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</si>
  <si>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</si>
  <si>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</si>
  <si>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</si>
  <si>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</si>
  <si>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</si>
  <si>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</si>
  <si>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</si>
  <si>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</si>
  <si>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</si>
  <si>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</si>
  <si>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</si>
  <si>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</si>
  <si>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</si>
  <si>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</si>
  <si>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</si>
  <si>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</si>
  <si>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</si>
  <si>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</si>
  <si>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</si>
  <si>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</si>
  <si>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</si>
  <si>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</si>
  <si>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</si>
  <si>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</si>
  <si>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</si>
  <si>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</si>
  <si>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</si>
  <si>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</si>
  <si>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</si>
  <si>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</si>
  <si>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</si>
  <si>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</si>
  <si>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</si>
  <si>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</si>
  <si>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</si>
  <si>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</si>
  <si>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</si>
  <si>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</si>
  <si>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</si>
  <si>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</si>
  <si>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</si>
  <si>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</si>
  <si>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</si>
  <si>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</si>
  <si>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</si>
  <si>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</si>
  <si>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</si>
  <si>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</si>
  <si>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</si>
  <si>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</si>
  <si>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</si>
  <si>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</si>
  <si>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</si>
  <si>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</si>
  <si>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</si>
  <si>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</si>
  <si>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</si>
  <si>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</si>
  <si>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</si>
  <si>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平成29年10月1日現在　（資料　：　住民基本台帳）</t>
    <phoneticPr fontId="1"/>
  </si>
  <si>
    <t>　（　総　　数　）　　　　世　　帯　　数　　　　 （戸）</t>
    <rPh sb="3" eb="4">
      <t>ソウ</t>
    </rPh>
    <rPh sb="6" eb="7">
      <t>カズ</t>
    </rPh>
    <rPh sb="13" eb="14">
      <t>ヨ</t>
    </rPh>
    <rPh sb="16" eb="17">
      <t>オビ</t>
    </rPh>
    <rPh sb="19" eb="20">
      <t>カズ</t>
    </rPh>
    <rPh sb="26" eb="27">
      <t>ト</t>
    </rPh>
    <phoneticPr fontId="1"/>
  </si>
  <si>
    <t>　施　設　等　の　世　帯、　世　帯　人　員 （人）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4" eb="15">
      <t>ヨ</t>
    </rPh>
    <rPh sb="16" eb="17">
      <t>オビ</t>
    </rPh>
    <rPh sb="18" eb="19">
      <t>ヒト</t>
    </rPh>
    <rPh sb="20" eb="21">
      <t>イン</t>
    </rPh>
    <rPh sb="23" eb="24">
      <t>ヒト</t>
    </rPh>
    <phoneticPr fontId="1"/>
  </si>
  <si>
    <t>　１　　世　　帯　　当　　た　　り　　人　　員 （人）</t>
    <rPh sb="4" eb="5">
      <t>ヨ</t>
    </rPh>
    <rPh sb="7" eb="8">
      <t>オビ</t>
    </rPh>
    <rPh sb="10" eb="11">
      <t>ア</t>
    </rPh>
    <rPh sb="19" eb="20">
      <t>ヒト</t>
    </rPh>
    <rPh sb="22" eb="23">
      <t>イン</t>
    </rPh>
    <rPh sb="25" eb="26">
      <t>ヒト</t>
    </rPh>
    <phoneticPr fontId="1"/>
  </si>
  <si>
    <t>　世　　　　　帯　　　　　　人　　　　　員　　　 （人）</t>
    <rPh sb="1" eb="2">
      <t>ヨ</t>
    </rPh>
    <rPh sb="7" eb="8">
      <t>オビ</t>
    </rPh>
    <rPh sb="14" eb="15">
      <t>ヒト</t>
    </rPh>
    <rPh sb="20" eb="21">
      <t>イン</t>
    </rPh>
    <rPh sb="26" eb="27">
      <t>ヒト</t>
    </rPh>
    <phoneticPr fontId="1"/>
  </si>
  <si>
    <t>・位　置</t>
    <rPh sb="1" eb="2">
      <t>クライ</t>
    </rPh>
    <rPh sb="3" eb="4">
      <t>チ</t>
    </rPh>
    <phoneticPr fontId="1"/>
  </si>
  <si>
    <t>・気象庁　気象統計情報　平成29年</t>
    <rPh sb="1" eb="4">
      <t>キショウチョウ</t>
    </rPh>
    <rPh sb="5" eb="7">
      <t>キショウ</t>
    </rPh>
    <rPh sb="7" eb="9">
      <t>トウケイ</t>
    </rPh>
    <rPh sb="9" eb="11">
      <t>ジョウホウ</t>
    </rPh>
    <rPh sb="12" eb="14">
      <t>ヘイセイ</t>
    </rPh>
    <rPh sb="16" eb="1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</si>
</sst>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0;&quot;△ &quot;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/>
    <xf numFmtId="0" fontId="0" fillId="0" borderId="11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shrinkToFit="1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/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0" fontId="8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4" borderId="0" xfId="0" applyFill="1" applyBorder="1" applyAlignment="1"/>
    <xf numFmtId="0" fontId="0" fillId="0" borderId="3" xfId="0" applyBorder="1" applyAlignment="1">
      <alignment horizontal="right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0" fillId="0" borderId="9" xfId="0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3" xfId="0" applyNumberFormat="1" applyFill="1" applyBorder="1" applyAlignment="1"/>
    <xf numFmtId="0" fontId="0" fillId="0" borderId="3" xfId="0" applyFill="1" applyBorder="1" applyAlignment="1"/>
    <xf numFmtId="3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0" xfId="0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177" fontId="0" fillId="0" borderId="5" xfId="0" applyNumberForma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7" fontId="0" fillId="0" borderId="5" xfId="0" applyNumberFormat="1" applyBorder="1" applyAlignment="1">
      <alignment shrinkToFit="1"/>
    </xf>
    <xf numFmtId="177" fontId="0" fillId="0" borderId="6" xfId="0" applyNumberFormat="1" applyBorder="1" applyAlignment="1">
      <alignment shrinkToFit="1"/>
    </xf>
    <xf numFmtId="177" fontId="0" fillId="0" borderId="7" xfId="0" applyNumberFormat="1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0" fontId="0" fillId="0" borderId="5" xfId="1" applyNumberFormat="1" applyFont="1" applyBorder="1" applyAlignment="1">
      <alignment horizontal="right"/>
    </xf>
    <xf numFmtId="40" fontId="0" fillId="0" borderId="6" xfId="1" applyNumberFormat="1" applyFont="1" applyBorder="1" applyAlignment="1">
      <alignment horizontal="right"/>
    </xf>
    <xf numFmtId="40" fontId="0" fillId="0" borderId="7" xfId="1" applyNumberFormat="1" applyFont="1" applyBorder="1" applyAlignment="1">
      <alignment horizontal="right"/>
    </xf>
    <xf numFmtId="40" fontId="0" fillId="0" borderId="1" xfId="1" applyNumberFormat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176" fontId="0" fillId="0" borderId="5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right" shrinkToFit="1"/>
    </xf>
    <xf numFmtId="0" fontId="0" fillId="0" borderId="3" xfId="0" applyFill="1" applyBorder="1" applyAlignment="1">
      <alignment horizontal="right" shrinkToFit="1"/>
    </xf>
    <xf numFmtId="0" fontId="0" fillId="0" borderId="4" xfId="0" applyFill="1" applyBorder="1" applyAlignment="1">
      <alignment horizontal="right" shrinkToFit="1"/>
    </xf>
    <xf numFmtId="0" fontId="0" fillId="0" borderId="8" xfId="0" applyFill="1" applyBorder="1" applyAlignment="1">
      <alignment horizontal="right" shrinkToFit="1"/>
    </xf>
    <xf numFmtId="0" fontId="0" fillId="0" borderId="9" xfId="0" applyFill="1" applyBorder="1" applyAlignment="1">
      <alignment horizontal="right" shrinkToFit="1"/>
    </xf>
    <xf numFmtId="0" fontId="0" fillId="0" borderId="10" xfId="0" applyFill="1" applyBorder="1" applyAlignment="1">
      <alignment horizontal="right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0" fillId="3" borderId="5" xfId="0" applyNumberFormat="1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3" fontId="6" fillId="3" borderId="5" xfId="0" applyNumberFormat="1" applyFont="1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7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7" fontId="8" fillId="0" borderId="5" xfId="0" applyNumberFormat="1" applyFont="1" applyBorder="1" applyAlignment="1">
      <alignment horizontal="right"/>
    </xf>
    <xf numFmtId="177" fontId="8" fillId="0" borderId="6" xfId="0" applyNumberFormat="1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8" fillId="2" borderId="1" xfId="1" applyFont="1" applyFill="1" applyBorder="1" applyAlignment="1">
      <alignment horizontal="right"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0" fillId="0" borderId="1" xfId="1" applyFont="1" applyBorder="1" applyAlignment="1"/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10" xfId="1" applyFont="1" applyBorder="1" applyAlignment="1"/>
    <xf numFmtId="2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40" fontId="8" fillId="2" borderId="1" xfId="1" applyNumberFormat="1" applyFont="1" applyFill="1" applyBorder="1" applyAlignment="1">
      <alignment horizontal="right" vertical="center"/>
    </xf>
    <xf numFmtId="2" fontId="8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7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38" fontId="0" fillId="2" borderId="1" xfId="1" applyFont="1" applyFill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left" vertical="center" shrinkToFit="1"/>
    </xf>
    <xf numFmtId="40" fontId="0" fillId="2" borderId="1" xfId="1" applyNumberFormat="1" applyFont="1" applyFill="1" applyBorder="1" applyAlignment="1">
      <alignment vertical="center"/>
    </xf>
    <xf numFmtId="40" fontId="0" fillId="0" borderId="1" xfId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right"/>
    </xf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</c:strCache>
            </c:strRef>
          </c:cat>
          <c:val>
            <c:numRef>
              <c:f>'3'!$AA$6:$AA$30</c:f>
              <c:numCache>
                <c:formatCode>#,##0</c:formatCode>
                <c:ptCount val="25"/>
                <c:pt idx="0">
                  <c:v>3014</c:v>
                </c:pt>
                <c:pt idx="1">
                  <c:v>3005</c:v>
                </c:pt>
                <c:pt idx="2">
                  <c:v>3012</c:v>
                </c:pt>
                <c:pt idx="3">
                  <c:v>2993</c:v>
                </c:pt>
                <c:pt idx="4">
                  <c:v>2991</c:v>
                </c:pt>
                <c:pt idx="5">
                  <c:v>2972</c:v>
                </c:pt>
                <c:pt idx="6">
                  <c:v>2967</c:v>
                </c:pt>
                <c:pt idx="7">
                  <c:v>2957</c:v>
                </c:pt>
                <c:pt idx="8">
                  <c:v>2938</c:v>
                </c:pt>
                <c:pt idx="9">
                  <c:v>2917</c:v>
                </c:pt>
                <c:pt idx="10">
                  <c:v>2936</c:v>
                </c:pt>
                <c:pt idx="11">
                  <c:v>2918</c:v>
                </c:pt>
                <c:pt idx="12">
                  <c:v>2865</c:v>
                </c:pt>
                <c:pt idx="13">
                  <c:v>3200</c:v>
                </c:pt>
                <c:pt idx="14">
                  <c:v>3131</c:v>
                </c:pt>
                <c:pt idx="15">
                  <c:v>3109</c:v>
                </c:pt>
                <c:pt idx="16">
                  <c:v>3405</c:v>
                </c:pt>
                <c:pt idx="17">
                  <c:v>3366</c:v>
                </c:pt>
                <c:pt idx="18">
                  <c:v>3354</c:v>
                </c:pt>
                <c:pt idx="19">
                  <c:v>3308</c:v>
                </c:pt>
                <c:pt idx="20">
                  <c:v>3332</c:v>
                </c:pt>
                <c:pt idx="21">
                  <c:v>3273</c:v>
                </c:pt>
                <c:pt idx="22">
                  <c:v>3265</c:v>
                </c:pt>
                <c:pt idx="23">
                  <c:v>3221</c:v>
                </c:pt>
                <c:pt idx="24">
                  <c:v>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</c:strCache>
            </c:strRef>
          </c:cat>
          <c:val>
            <c:numRef>
              <c:f>'3'!$AB$6:$AB$30</c:f>
              <c:numCache>
                <c:formatCode>#,##0</c:formatCode>
                <c:ptCount val="25"/>
                <c:pt idx="0">
                  <c:v>3210</c:v>
                </c:pt>
                <c:pt idx="1">
                  <c:v>3221</c:v>
                </c:pt>
                <c:pt idx="2">
                  <c:v>3198</c:v>
                </c:pt>
                <c:pt idx="3">
                  <c:v>3180</c:v>
                </c:pt>
                <c:pt idx="4">
                  <c:v>3171</c:v>
                </c:pt>
                <c:pt idx="5">
                  <c:v>3165</c:v>
                </c:pt>
                <c:pt idx="6">
                  <c:v>3148</c:v>
                </c:pt>
                <c:pt idx="7">
                  <c:v>3148</c:v>
                </c:pt>
                <c:pt idx="8">
                  <c:v>3162</c:v>
                </c:pt>
                <c:pt idx="9">
                  <c:v>3134</c:v>
                </c:pt>
                <c:pt idx="10">
                  <c:v>3110</c:v>
                </c:pt>
                <c:pt idx="11">
                  <c:v>3113</c:v>
                </c:pt>
                <c:pt idx="12">
                  <c:v>3080</c:v>
                </c:pt>
                <c:pt idx="13">
                  <c:v>3430</c:v>
                </c:pt>
                <c:pt idx="14">
                  <c:v>3362</c:v>
                </c:pt>
                <c:pt idx="15">
                  <c:v>3357</c:v>
                </c:pt>
                <c:pt idx="16">
                  <c:v>3667</c:v>
                </c:pt>
                <c:pt idx="17">
                  <c:v>3596</c:v>
                </c:pt>
                <c:pt idx="18">
                  <c:v>3563</c:v>
                </c:pt>
                <c:pt idx="19">
                  <c:v>3520</c:v>
                </c:pt>
                <c:pt idx="20">
                  <c:v>3599</c:v>
                </c:pt>
                <c:pt idx="21">
                  <c:v>3537</c:v>
                </c:pt>
                <c:pt idx="22">
                  <c:v>3491</c:v>
                </c:pt>
                <c:pt idx="23">
                  <c:v>3435</c:v>
                </c:pt>
                <c:pt idx="24">
                  <c:v>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97877376"/>
        <c:axId val="397874240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'3'!$Y$6:$Y$29</c:f>
              <c:strCache>
                <c:ptCount val="24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</c:strCache>
            </c:strRef>
          </c:cat>
          <c:val>
            <c:numRef>
              <c:f>'3'!$Z$6:$Z$30</c:f>
              <c:numCache>
                <c:formatCode>#,##0</c:formatCode>
                <c:ptCount val="25"/>
                <c:pt idx="0">
                  <c:v>1720</c:v>
                </c:pt>
                <c:pt idx="1">
                  <c:v>1719</c:v>
                </c:pt>
                <c:pt idx="2">
                  <c:v>1744</c:v>
                </c:pt>
                <c:pt idx="3">
                  <c:v>1740</c:v>
                </c:pt>
                <c:pt idx="4">
                  <c:v>1747</c:v>
                </c:pt>
                <c:pt idx="5">
                  <c:v>1750</c:v>
                </c:pt>
                <c:pt idx="6">
                  <c:v>1760</c:v>
                </c:pt>
                <c:pt idx="7">
                  <c:v>1763</c:v>
                </c:pt>
                <c:pt idx="8">
                  <c:v>1766</c:v>
                </c:pt>
                <c:pt idx="9">
                  <c:v>1771</c:v>
                </c:pt>
                <c:pt idx="10">
                  <c:v>1799</c:v>
                </c:pt>
                <c:pt idx="11">
                  <c:v>1798</c:v>
                </c:pt>
                <c:pt idx="12">
                  <c:v>1782</c:v>
                </c:pt>
                <c:pt idx="13">
                  <c:v>2081</c:v>
                </c:pt>
                <c:pt idx="14">
                  <c:v>2063</c:v>
                </c:pt>
                <c:pt idx="15">
                  <c:v>2060</c:v>
                </c:pt>
                <c:pt idx="16">
                  <c:v>2316</c:v>
                </c:pt>
                <c:pt idx="17">
                  <c:v>2328</c:v>
                </c:pt>
                <c:pt idx="18">
                  <c:v>2342</c:v>
                </c:pt>
                <c:pt idx="19">
                  <c:v>2341</c:v>
                </c:pt>
                <c:pt idx="20">
                  <c:v>2406</c:v>
                </c:pt>
                <c:pt idx="21">
                  <c:v>2382</c:v>
                </c:pt>
                <c:pt idx="22">
                  <c:v>2383</c:v>
                </c:pt>
                <c:pt idx="23">
                  <c:v>2361</c:v>
                </c:pt>
                <c:pt idx="24">
                  <c:v>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75024"/>
        <c:axId val="397880120"/>
      </c:lineChart>
      <c:dateAx>
        <c:axId val="39787737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4240"/>
        <c:crosses val="autoZero"/>
        <c:auto val="0"/>
        <c:lblOffset val="100"/>
        <c:baseTimeUnit val="days"/>
        <c:majorUnit val="2"/>
        <c:minorUnit val="1"/>
      </c:dateAx>
      <c:valAx>
        <c:axId val="397874240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7376"/>
        <c:crosses val="autoZero"/>
        <c:crossBetween val="between"/>
        <c:majorUnit val="500"/>
      </c:valAx>
      <c:valAx>
        <c:axId val="397880120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875024"/>
        <c:crosses val="max"/>
        <c:crossBetween val="between"/>
      </c:valAx>
      <c:dateAx>
        <c:axId val="397875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7880120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'4'!$AI$4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'4'!$AH$5:$AH$25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'4'!$AI$5:$AI$25</c:f>
              <c:numCache>
                <c:formatCode>General</c:formatCode>
                <c:ptCount val="21"/>
                <c:pt idx="0">
                  <c:v>-144</c:v>
                </c:pt>
                <c:pt idx="1">
                  <c:v>-155</c:v>
                </c:pt>
                <c:pt idx="2">
                  <c:v>-154</c:v>
                </c:pt>
                <c:pt idx="3">
                  <c:v>-191</c:v>
                </c:pt>
                <c:pt idx="4">
                  <c:v>-136</c:v>
                </c:pt>
                <c:pt idx="5">
                  <c:v>-130</c:v>
                </c:pt>
                <c:pt idx="6">
                  <c:v>-153</c:v>
                </c:pt>
                <c:pt idx="7">
                  <c:v>-164</c:v>
                </c:pt>
                <c:pt idx="8">
                  <c:v>-171</c:v>
                </c:pt>
                <c:pt idx="9">
                  <c:v>-176</c:v>
                </c:pt>
                <c:pt idx="10">
                  <c:v>-195</c:v>
                </c:pt>
                <c:pt idx="11">
                  <c:v>-213</c:v>
                </c:pt>
                <c:pt idx="12">
                  <c:v>-243</c:v>
                </c:pt>
                <c:pt idx="13">
                  <c:v>-310</c:v>
                </c:pt>
                <c:pt idx="14">
                  <c:v>-172</c:v>
                </c:pt>
                <c:pt idx="15">
                  <c:v>-160</c:v>
                </c:pt>
                <c:pt idx="16">
                  <c:v>-135</c:v>
                </c:pt>
                <c:pt idx="17">
                  <c:v>-104</c:v>
                </c:pt>
                <c:pt idx="18">
                  <c:v>-60</c:v>
                </c:pt>
                <c:pt idx="19">
                  <c:v>-9</c:v>
                </c:pt>
                <c:pt idx="2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'4'!$AJ$4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'4'!$AH$5:$AH$25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'4'!$AJ$5:$AJ$25</c:f>
              <c:numCache>
                <c:formatCode>General</c:formatCode>
                <c:ptCount val="21"/>
                <c:pt idx="0">
                  <c:v>112</c:v>
                </c:pt>
                <c:pt idx="1">
                  <c:v>130</c:v>
                </c:pt>
                <c:pt idx="2">
                  <c:v>157</c:v>
                </c:pt>
                <c:pt idx="3">
                  <c:v>147</c:v>
                </c:pt>
                <c:pt idx="4">
                  <c:v>153</c:v>
                </c:pt>
                <c:pt idx="5">
                  <c:v>128</c:v>
                </c:pt>
                <c:pt idx="6">
                  <c:v>152</c:v>
                </c:pt>
                <c:pt idx="7">
                  <c:v>163</c:v>
                </c:pt>
                <c:pt idx="8">
                  <c:v>185</c:v>
                </c:pt>
                <c:pt idx="9">
                  <c:v>185</c:v>
                </c:pt>
                <c:pt idx="10">
                  <c:v>192</c:v>
                </c:pt>
                <c:pt idx="11">
                  <c:v>196</c:v>
                </c:pt>
                <c:pt idx="12">
                  <c:v>258</c:v>
                </c:pt>
                <c:pt idx="13">
                  <c:v>273</c:v>
                </c:pt>
                <c:pt idx="14">
                  <c:v>157</c:v>
                </c:pt>
                <c:pt idx="15">
                  <c:v>212</c:v>
                </c:pt>
                <c:pt idx="16">
                  <c:v>224</c:v>
                </c:pt>
                <c:pt idx="17">
                  <c:v>198</c:v>
                </c:pt>
                <c:pt idx="18">
                  <c:v>128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45515264"/>
        <c:axId val="445514872"/>
      </c:barChart>
      <c:catAx>
        <c:axId val="445515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1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14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152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'8'!$AI$6</c:f>
              <c:strCache>
                <c:ptCount val="1"/>
                <c:pt idx="0">
                  <c:v>総数</c:v>
                </c:pt>
              </c:strCache>
            </c:strRef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'8'!$AH$7:$AH$10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'8'!$AI$7:$AI$10</c:f>
              <c:numCache>
                <c:formatCode>#,##0_);[Red]\(#,##0\)</c:formatCode>
                <c:ptCount val="4"/>
                <c:pt idx="0">
                  <c:v>1213</c:v>
                </c:pt>
                <c:pt idx="1">
                  <c:v>3462</c:v>
                </c:pt>
                <c:pt idx="2">
                  <c:v>984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</c:strCache>
            </c:strRef>
          </c:cat>
          <c:val>
            <c:numRef>
              <c:f>'10'!$AH$5:$AS$5</c:f>
              <c:numCache>
                <c:formatCode>General</c:formatCode>
                <c:ptCount val="12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57</c:v>
                </c:pt>
                <c:pt idx="4">
                  <c:v>48</c:v>
                </c:pt>
                <c:pt idx="5">
                  <c:v>70</c:v>
                </c:pt>
                <c:pt idx="6">
                  <c:v>41</c:v>
                </c:pt>
                <c:pt idx="7">
                  <c:v>67</c:v>
                </c:pt>
                <c:pt idx="8">
                  <c:v>49</c:v>
                </c:pt>
                <c:pt idx="9">
                  <c:v>56</c:v>
                </c:pt>
                <c:pt idx="10">
                  <c:v>54</c:v>
                </c:pt>
                <c:pt idx="11" formatCode="0;&quot;△ &quot;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</c:strCache>
            </c:strRef>
          </c:cat>
          <c:val>
            <c:numRef>
              <c:f>'10'!$AH$6:$AS$6</c:f>
              <c:numCache>
                <c:formatCode>General</c:formatCode>
                <c:ptCount val="12"/>
                <c:pt idx="0">
                  <c:v>82</c:v>
                </c:pt>
                <c:pt idx="1">
                  <c:v>100</c:v>
                </c:pt>
                <c:pt idx="2">
                  <c:v>89</c:v>
                </c:pt>
                <c:pt idx="3">
                  <c:v>95</c:v>
                </c:pt>
                <c:pt idx="4">
                  <c:v>81</c:v>
                </c:pt>
                <c:pt idx="5">
                  <c:v>99</c:v>
                </c:pt>
                <c:pt idx="6">
                  <c:v>117</c:v>
                </c:pt>
                <c:pt idx="7">
                  <c:v>101</c:v>
                </c:pt>
                <c:pt idx="8">
                  <c:v>99</c:v>
                </c:pt>
                <c:pt idx="9">
                  <c:v>87</c:v>
                </c:pt>
                <c:pt idx="10">
                  <c:v>106</c:v>
                </c:pt>
                <c:pt idx="11" formatCode="0;&quot;△ &quot;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727872"/>
        <c:axId val="514721600"/>
      </c:barChart>
      <c:catAx>
        <c:axId val="51472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5.9603983325613709E-2"/>
              <c:y val="0.8243081481481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600"/>
        <c:crosses val="autoZero"/>
        <c:auto val="1"/>
        <c:lblAlgn val="ctr"/>
        <c:lblOffset val="100"/>
        <c:noMultiLvlLbl val="0"/>
      </c:catAx>
      <c:valAx>
        <c:axId val="514721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7872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</c:strCache>
            </c:strRef>
          </c:cat>
          <c:val>
            <c:numRef>
              <c:f>'10'!$AH$8:$AS$8</c:f>
              <c:numCache>
                <c:formatCode>General</c:formatCode>
                <c:ptCount val="12"/>
                <c:pt idx="0">
                  <c:v>232</c:v>
                </c:pt>
                <c:pt idx="1">
                  <c:v>182</c:v>
                </c:pt>
                <c:pt idx="2">
                  <c:v>225</c:v>
                </c:pt>
                <c:pt idx="3">
                  <c:v>202</c:v>
                </c:pt>
                <c:pt idx="4">
                  <c:v>189</c:v>
                </c:pt>
                <c:pt idx="5">
                  <c:v>233</c:v>
                </c:pt>
                <c:pt idx="6">
                  <c:v>200</c:v>
                </c:pt>
                <c:pt idx="7">
                  <c:v>229</c:v>
                </c:pt>
                <c:pt idx="8">
                  <c:v>209</c:v>
                </c:pt>
                <c:pt idx="9">
                  <c:v>195</c:v>
                </c:pt>
                <c:pt idx="10">
                  <c:v>184</c:v>
                </c:pt>
                <c:pt idx="11" formatCode="0;&quot;△ &quot;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</c:strCache>
            </c:strRef>
          </c:cat>
          <c:val>
            <c:numRef>
              <c:f>'10'!$AH$9:$AS$9</c:f>
              <c:numCache>
                <c:formatCode>General</c:formatCode>
                <c:ptCount val="12"/>
                <c:pt idx="0">
                  <c:v>258</c:v>
                </c:pt>
                <c:pt idx="1">
                  <c:v>276</c:v>
                </c:pt>
                <c:pt idx="2">
                  <c:v>208</c:v>
                </c:pt>
                <c:pt idx="3">
                  <c:v>279</c:v>
                </c:pt>
                <c:pt idx="4">
                  <c:v>270</c:v>
                </c:pt>
                <c:pt idx="5">
                  <c:v>248</c:v>
                </c:pt>
                <c:pt idx="6">
                  <c:v>217</c:v>
                </c:pt>
                <c:pt idx="7">
                  <c:v>220</c:v>
                </c:pt>
                <c:pt idx="8">
                  <c:v>285</c:v>
                </c:pt>
                <c:pt idx="9">
                  <c:v>220</c:v>
                </c:pt>
                <c:pt idx="10">
                  <c:v>231</c:v>
                </c:pt>
                <c:pt idx="11" formatCode="0;&quot;△ &quot;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721208"/>
        <c:axId val="514725912"/>
      </c:barChart>
      <c:catAx>
        <c:axId val="5147212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5.9603983325613709E-2"/>
              <c:y val="0.8243081481481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5912"/>
        <c:crosses val="autoZero"/>
        <c:auto val="1"/>
        <c:lblAlgn val="ctr"/>
        <c:lblOffset val="100"/>
        <c:noMultiLvlLbl val="0"/>
      </c:catAx>
      <c:valAx>
        <c:axId val="514725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2120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E2B312-C063-4D0C-A9E0-6A05A42E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32</xdr:row>
      <xdr:rowOff>1</xdr:rowOff>
    </xdr:from>
    <xdr:to>
      <xdr:col>21</xdr:col>
      <xdr:colOff>249621</xdr:colOff>
      <xdr:row>57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16</xdr:row>
      <xdr:rowOff>44430</xdr:rowOff>
    </xdr:from>
    <xdr:to>
      <xdr:col>29</xdr:col>
      <xdr:colOff>165651</xdr:colOff>
      <xdr:row>57</xdr:row>
      <xdr:rowOff>91109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11207</xdr:colOff>
      <xdr:row>19</xdr:row>
      <xdr:rowOff>0</xdr:rowOff>
    </xdr:from>
    <xdr:to>
      <xdr:col>27</xdr:col>
      <xdr:colOff>190502</xdr:colOff>
      <xdr:row>21</xdr:row>
      <xdr:rowOff>22411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773832" y="3267075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4</xdr:col>
      <xdr:colOff>123264</xdr:colOff>
      <xdr:row>19</xdr:row>
      <xdr:rowOff>0</xdr:rowOff>
    </xdr:from>
    <xdr:to>
      <xdr:col>6</xdr:col>
      <xdr:colOff>78441</xdr:colOff>
      <xdr:row>21</xdr:row>
      <xdr:rowOff>22411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1037664" y="3267075"/>
          <a:ext cx="402852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29</xdr:col>
      <xdr:colOff>209549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view="pageBreakPreview" zoomScaleNormal="100" zoomScaleSheetLayoutView="100" workbookViewId="0">
      <selection activeCell="N13" sqref="N13"/>
    </sheetView>
  </sheetViews>
  <sheetFormatPr defaultColWidth="2.625" defaultRowHeight="13.5" x14ac:dyDescent="0.15"/>
  <cols>
    <col min="1" max="1" width="2.5" customWidth="1"/>
    <col min="2" max="3" width="2.625" customWidth="1"/>
    <col min="5" max="6" width="2.625" customWidth="1"/>
    <col min="19" max="19" width="2.5" customWidth="1"/>
  </cols>
  <sheetData>
    <row r="1" spans="1:34" x14ac:dyDescent="0.15">
      <c r="A1" s="3"/>
      <c r="B1" s="3"/>
      <c r="C1" s="3"/>
      <c r="D1" s="4"/>
      <c r="E1" s="4"/>
    </row>
    <row r="3" spans="1:34" x14ac:dyDescent="0.15">
      <c r="A3" t="s">
        <v>0</v>
      </c>
    </row>
    <row r="4" spans="1:34" x14ac:dyDescent="0.15">
      <c r="A4" t="s">
        <v>1</v>
      </c>
    </row>
    <row r="5" spans="1:34" x14ac:dyDescent="0.15">
      <c r="A5" t="s">
        <v>2</v>
      </c>
    </row>
    <row r="6" spans="1:34" x14ac:dyDescent="0.15">
      <c r="A6" t="s">
        <v>3</v>
      </c>
    </row>
    <row r="8" spans="1:3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 t="s">
        <v>193</v>
      </c>
    </row>
    <row r="14" spans="1:34" x14ac:dyDescent="0.15">
      <c r="T14" s="3"/>
      <c r="U14" s="3"/>
      <c r="V14" s="3"/>
    </row>
    <row r="16" spans="1:34" ht="13.5" customHeight="1" x14ac:dyDescent="0.15">
      <c r="A16" s="148" t="s">
        <v>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50"/>
    </row>
    <row r="17" spans="1:34" ht="13.5" customHeight="1" x14ac:dyDescent="0.15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</row>
    <row r="18" spans="1:34" ht="13.5" customHeight="1" x14ac:dyDescent="0.15">
      <c r="Y18" s="60"/>
    </row>
    <row r="19" spans="1:34" ht="13.5" customHeight="1" x14ac:dyDescent="0.15">
      <c r="Y19" s="60"/>
    </row>
    <row r="20" spans="1:34" ht="15" customHeight="1" x14ac:dyDescent="0.15">
      <c r="A20" s="5" t="s">
        <v>273</v>
      </c>
    </row>
    <row r="21" spans="1:34" ht="13.5" customHeight="1" x14ac:dyDescent="0.15">
      <c r="A21" s="6"/>
    </row>
    <row r="22" spans="1:34" ht="15" customHeight="1" x14ac:dyDescent="0.15">
      <c r="A22" s="142" t="s">
        <v>5</v>
      </c>
      <c r="B22" s="143"/>
      <c r="C22" s="144"/>
      <c r="D22" s="142" t="s">
        <v>6</v>
      </c>
      <c r="E22" s="143"/>
      <c r="F22" s="144"/>
      <c r="G22" s="142" t="s">
        <v>7</v>
      </c>
      <c r="H22" s="143"/>
      <c r="I22" s="144"/>
      <c r="J22" s="142" t="s">
        <v>8</v>
      </c>
      <c r="K22" s="143"/>
      <c r="L22" s="143"/>
      <c r="M22" s="144"/>
      <c r="N22" s="130" t="s">
        <v>9</v>
      </c>
      <c r="O22" s="131"/>
      <c r="P22" s="131"/>
      <c r="Q22" s="131"/>
      <c r="R22" s="131"/>
      <c r="S22" s="131"/>
      <c r="T22" s="131"/>
      <c r="U22" s="132"/>
      <c r="V22" s="130" t="s">
        <v>10</v>
      </c>
      <c r="W22" s="131"/>
      <c r="X22" s="131"/>
      <c r="Y22" s="131"/>
      <c r="Z22" s="131"/>
      <c r="AA22" s="131"/>
      <c r="AB22" s="131"/>
      <c r="AC22" s="131"/>
      <c r="AD22" s="131"/>
      <c r="AE22" s="132"/>
      <c r="AF22" s="154" t="s">
        <v>11</v>
      </c>
      <c r="AG22" s="155"/>
      <c r="AH22" s="156"/>
    </row>
    <row r="23" spans="1:34" ht="15" customHeight="1" x14ac:dyDescent="0.15">
      <c r="A23" s="145"/>
      <c r="B23" s="146"/>
      <c r="C23" s="147"/>
      <c r="D23" s="145"/>
      <c r="E23" s="146"/>
      <c r="F23" s="147"/>
      <c r="G23" s="145"/>
      <c r="H23" s="146"/>
      <c r="I23" s="147"/>
      <c r="J23" s="145"/>
      <c r="K23" s="146"/>
      <c r="L23" s="146"/>
      <c r="M23" s="147"/>
      <c r="N23" s="130" t="s">
        <v>12</v>
      </c>
      <c r="O23" s="131"/>
      <c r="P23" s="131"/>
      <c r="Q23" s="132"/>
      <c r="R23" s="130" t="s">
        <v>13</v>
      </c>
      <c r="S23" s="131"/>
      <c r="T23" s="131"/>
      <c r="U23" s="132"/>
      <c r="V23" s="130" t="s">
        <v>14</v>
      </c>
      <c r="W23" s="131"/>
      <c r="X23" s="131"/>
      <c r="Y23" s="131"/>
      <c r="Z23" s="132"/>
      <c r="AA23" s="130" t="s">
        <v>15</v>
      </c>
      <c r="AB23" s="131"/>
      <c r="AC23" s="131"/>
      <c r="AD23" s="131"/>
      <c r="AE23" s="132"/>
      <c r="AF23" s="157"/>
      <c r="AG23" s="158"/>
      <c r="AH23" s="159"/>
    </row>
    <row r="24" spans="1:34" ht="12" customHeight="1" x14ac:dyDescent="0.15">
      <c r="A24" s="136" t="s">
        <v>194</v>
      </c>
      <c r="B24" s="137"/>
      <c r="C24" s="138"/>
      <c r="D24" s="136" t="s">
        <v>195</v>
      </c>
      <c r="E24" s="137"/>
      <c r="F24" s="138"/>
      <c r="G24" s="136" t="s">
        <v>196</v>
      </c>
      <c r="H24" s="137"/>
      <c r="I24" s="138"/>
      <c r="J24" s="136" t="s">
        <v>197</v>
      </c>
      <c r="K24" s="137"/>
      <c r="L24" s="137"/>
      <c r="M24" s="138"/>
      <c r="N24" s="136" t="s">
        <v>198</v>
      </c>
      <c r="O24" s="137"/>
      <c r="P24" s="137"/>
      <c r="Q24" s="138"/>
      <c r="R24" s="136" t="s">
        <v>199</v>
      </c>
      <c r="S24" s="137"/>
      <c r="T24" s="137"/>
      <c r="U24" s="138"/>
      <c r="V24" s="136" t="s">
        <v>200</v>
      </c>
      <c r="W24" s="137"/>
      <c r="X24" s="137"/>
      <c r="Y24" s="137"/>
      <c r="Z24" s="138"/>
      <c r="AA24" s="136" t="s">
        <v>201</v>
      </c>
      <c r="AB24" s="137"/>
      <c r="AC24" s="137"/>
      <c r="AD24" s="137"/>
      <c r="AE24" s="138"/>
      <c r="AF24" s="136" t="s">
        <v>202</v>
      </c>
      <c r="AG24" s="137"/>
      <c r="AH24" s="138"/>
    </row>
    <row r="25" spans="1:34" ht="11.25" customHeight="1" x14ac:dyDescent="0.15">
      <c r="A25" s="139"/>
      <c r="B25" s="140"/>
      <c r="C25" s="141"/>
      <c r="D25" s="139"/>
      <c r="E25" s="140"/>
      <c r="F25" s="141"/>
      <c r="G25" s="139"/>
      <c r="H25" s="140"/>
      <c r="I25" s="141"/>
      <c r="J25" s="139"/>
      <c r="K25" s="140"/>
      <c r="L25" s="140"/>
      <c r="M25" s="141"/>
      <c r="N25" s="139"/>
      <c r="O25" s="140"/>
      <c r="P25" s="140"/>
      <c r="Q25" s="141"/>
      <c r="R25" s="139"/>
      <c r="S25" s="140"/>
      <c r="T25" s="140"/>
      <c r="U25" s="141"/>
      <c r="V25" s="139"/>
      <c r="W25" s="140"/>
      <c r="X25" s="140"/>
      <c r="Y25" s="140"/>
      <c r="Z25" s="141"/>
      <c r="AA25" s="139"/>
      <c r="AB25" s="140"/>
      <c r="AC25" s="140"/>
      <c r="AD25" s="140"/>
      <c r="AE25" s="141"/>
      <c r="AF25" s="139"/>
      <c r="AG25" s="140"/>
      <c r="AH25" s="141"/>
    </row>
    <row r="26" spans="1:34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Z26" s="60"/>
    </row>
    <row r="27" spans="1:34" ht="15" customHeight="1" x14ac:dyDescent="0.15">
      <c r="A27" s="5" t="s">
        <v>16</v>
      </c>
      <c r="F27" s="6"/>
    </row>
    <row r="28" spans="1:34" ht="13.5" customHeight="1" x14ac:dyDescent="0.15">
      <c r="A28" s="6"/>
      <c r="F28" s="6"/>
    </row>
    <row r="29" spans="1:34" ht="15" customHeight="1" x14ac:dyDescent="0.15">
      <c r="A29" s="130" t="s">
        <v>17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2"/>
      <c r="N29" s="130" t="s">
        <v>18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3" t="s">
        <v>19</v>
      </c>
      <c r="AA29" s="133"/>
      <c r="AB29" s="133"/>
      <c r="AC29" s="133"/>
      <c r="AD29" s="133"/>
      <c r="AE29" s="133"/>
      <c r="AF29" s="133"/>
      <c r="AG29" s="133"/>
      <c r="AH29" s="133"/>
    </row>
    <row r="30" spans="1:34" ht="15" customHeight="1" x14ac:dyDescent="0.15">
      <c r="A30" s="115" t="s">
        <v>20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  <c r="N30" s="115" t="s">
        <v>21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34" t="s">
        <v>203</v>
      </c>
      <c r="AA30" s="134"/>
      <c r="AB30" s="134"/>
      <c r="AC30" s="134"/>
      <c r="AD30" s="134"/>
      <c r="AE30" s="134"/>
      <c r="AF30" s="134"/>
      <c r="AG30" s="134"/>
      <c r="AH30" s="134"/>
    </row>
    <row r="31" spans="1:34" ht="13.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4"/>
      <c r="V31" s="74"/>
      <c r="W31" s="12"/>
      <c r="X31" s="12"/>
      <c r="Y31" s="12"/>
      <c r="Z31" s="12"/>
      <c r="AA31" s="12"/>
      <c r="AB31" s="45"/>
      <c r="AC31" s="45"/>
      <c r="AD31" s="45"/>
      <c r="AE31" s="45"/>
    </row>
    <row r="32" spans="1:34" ht="15" customHeight="1" x14ac:dyDescent="0.15">
      <c r="A32" s="10" t="s">
        <v>22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34" ht="13.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3"/>
      <c r="M33" s="3"/>
      <c r="N33" s="3"/>
      <c r="O33" s="3"/>
      <c r="P33" s="3"/>
      <c r="Q33" s="3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H33" s="62" t="s">
        <v>23</v>
      </c>
    </row>
    <row r="34" spans="1:34" ht="13.5" customHeight="1" x14ac:dyDescent="0.15">
      <c r="A34" s="130" t="s">
        <v>24</v>
      </c>
      <c r="B34" s="131"/>
      <c r="C34" s="131"/>
      <c r="D34" s="131"/>
      <c r="E34" s="131"/>
      <c r="F34" s="132"/>
      <c r="G34" s="130" t="s">
        <v>25</v>
      </c>
      <c r="H34" s="131"/>
      <c r="I34" s="131"/>
      <c r="J34" s="132"/>
      <c r="K34" s="130" t="s">
        <v>26</v>
      </c>
      <c r="L34" s="131"/>
      <c r="M34" s="131"/>
      <c r="N34" s="132"/>
      <c r="O34" s="135" t="s">
        <v>27</v>
      </c>
      <c r="P34" s="135"/>
      <c r="Q34" s="135"/>
      <c r="R34" s="135"/>
      <c r="S34" s="130" t="s">
        <v>28</v>
      </c>
      <c r="T34" s="131"/>
      <c r="U34" s="131"/>
      <c r="V34" s="132"/>
      <c r="W34" s="130" t="s">
        <v>29</v>
      </c>
      <c r="X34" s="131"/>
      <c r="Y34" s="131"/>
      <c r="Z34" s="132"/>
      <c r="AA34" s="130" t="s">
        <v>30</v>
      </c>
      <c r="AB34" s="131"/>
      <c r="AC34" s="131"/>
      <c r="AD34" s="132"/>
      <c r="AE34" s="135" t="s">
        <v>31</v>
      </c>
      <c r="AF34" s="135"/>
      <c r="AG34" s="135"/>
      <c r="AH34" s="135"/>
    </row>
    <row r="35" spans="1:34" x14ac:dyDescent="0.15">
      <c r="A35" s="115" t="s">
        <v>8</v>
      </c>
      <c r="B35" s="116"/>
      <c r="C35" s="116"/>
      <c r="D35" s="116"/>
      <c r="E35" s="116"/>
      <c r="F35" s="117"/>
      <c r="G35" s="118">
        <v>3.8929999999999998</v>
      </c>
      <c r="H35" s="119"/>
      <c r="I35" s="119"/>
      <c r="J35" s="120"/>
      <c r="K35" s="118">
        <v>3.629</v>
      </c>
      <c r="L35" s="119"/>
      <c r="M35" s="119"/>
      <c r="N35" s="120"/>
      <c r="O35" s="121">
        <v>98.412000000000006</v>
      </c>
      <c r="P35" s="121"/>
      <c r="Q35" s="121"/>
      <c r="R35" s="121"/>
      <c r="S35" s="118">
        <v>1.899</v>
      </c>
      <c r="T35" s="119"/>
      <c r="U35" s="119"/>
      <c r="V35" s="120"/>
      <c r="W35" s="118">
        <v>2.1280000000000001</v>
      </c>
      <c r="X35" s="119"/>
      <c r="Y35" s="119"/>
      <c r="Z35" s="120"/>
      <c r="AA35" s="118">
        <v>104.46899999999999</v>
      </c>
      <c r="AB35" s="119"/>
      <c r="AC35" s="119"/>
      <c r="AD35" s="120"/>
      <c r="AE35" s="121">
        <v>214.43</v>
      </c>
      <c r="AF35" s="121"/>
      <c r="AG35" s="121"/>
      <c r="AH35" s="121"/>
    </row>
    <row r="36" spans="1:34" x14ac:dyDescent="0.15">
      <c r="A36" s="115" t="s">
        <v>32</v>
      </c>
      <c r="B36" s="116"/>
      <c r="C36" s="116"/>
      <c r="D36" s="116"/>
      <c r="E36" s="116"/>
      <c r="F36" s="117"/>
      <c r="G36" s="122">
        <v>1.8</v>
      </c>
      <c r="H36" s="123"/>
      <c r="I36" s="123"/>
      <c r="J36" s="124"/>
      <c r="K36" s="122">
        <v>1.7</v>
      </c>
      <c r="L36" s="123"/>
      <c r="M36" s="123"/>
      <c r="N36" s="124"/>
      <c r="O36" s="125">
        <v>45.9</v>
      </c>
      <c r="P36" s="125"/>
      <c r="Q36" s="125"/>
      <c r="R36" s="125"/>
      <c r="S36" s="122">
        <v>0.9</v>
      </c>
      <c r="T36" s="123"/>
      <c r="U36" s="123"/>
      <c r="V36" s="124"/>
      <c r="W36" s="126">
        <v>1</v>
      </c>
      <c r="X36" s="127"/>
      <c r="Y36" s="127"/>
      <c r="Z36" s="128"/>
      <c r="AA36" s="122">
        <v>48.7</v>
      </c>
      <c r="AB36" s="123"/>
      <c r="AC36" s="123"/>
      <c r="AD36" s="124"/>
      <c r="AE36" s="129">
        <v>100</v>
      </c>
      <c r="AF36" s="129"/>
      <c r="AG36" s="129"/>
      <c r="AH36" s="129"/>
    </row>
    <row r="37" spans="1:34" ht="13.5" customHeight="1" x14ac:dyDescent="0.15">
      <c r="A37" s="64"/>
      <c r="B37" s="64"/>
      <c r="C37" s="6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6" t="s">
        <v>204</v>
      </c>
    </row>
    <row r="38" spans="1:34" ht="13.5" customHeight="1" x14ac:dyDescent="0.15">
      <c r="A38" s="64"/>
      <c r="B38" s="64"/>
      <c r="C38" s="6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34" ht="13.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34" ht="15" customHeight="1" x14ac:dyDescent="0.15">
      <c r="A40" s="5" t="s">
        <v>274</v>
      </c>
      <c r="U40" s="60"/>
    </row>
    <row r="41" spans="1:34" ht="13.5" customHeight="1" x14ac:dyDescent="0.15">
      <c r="A41" s="6"/>
      <c r="U41" s="60"/>
    </row>
    <row r="42" spans="1:34" ht="13.5" customHeight="1" x14ac:dyDescent="0.15">
      <c r="A42" s="17" t="s">
        <v>33</v>
      </c>
      <c r="B42" s="17"/>
      <c r="C42" s="17"/>
      <c r="D42" s="17"/>
      <c r="E42" s="17"/>
      <c r="F42" s="17"/>
      <c r="G42" s="17"/>
      <c r="H42" s="17"/>
      <c r="I42" s="17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 t="s">
        <v>34</v>
      </c>
    </row>
    <row r="43" spans="1:34" x14ac:dyDescent="0.15">
      <c r="A43" s="97" t="s">
        <v>35</v>
      </c>
      <c r="B43" s="99"/>
      <c r="C43" s="99"/>
      <c r="D43" s="99"/>
      <c r="E43" s="99"/>
      <c r="F43" s="99"/>
      <c r="G43" s="98"/>
      <c r="H43" s="97" t="s">
        <v>36</v>
      </c>
      <c r="I43" s="98"/>
      <c r="J43" s="97" t="s">
        <v>37</v>
      </c>
      <c r="K43" s="98"/>
      <c r="L43" s="97" t="s">
        <v>38</v>
      </c>
      <c r="M43" s="98"/>
      <c r="N43" s="97" t="s">
        <v>39</v>
      </c>
      <c r="O43" s="98"/>
      <c r="P43" s="97" t="s">
        <v>40</v>
      </c>
      <c r="Q43" s="98"/>
      <c r="R43" s="97" t="s">
        <v>41</v>
      </c>
      <c r="S43" s="98"/>
      <c r="T43" s="97" t="s">
        <v>42</v>
      </c>
      <c r="U43" s="98"/>
      <c r="V43" s="97" t="s">
        <v>43</v>
      </c>
      <c r="W43" s="98"/>
      <c r="X43" s="97" t="s">
        <v>44</v>
      </c>
      <c r="Y43" s="98"/>
      <c r="Z43" s="97" t="s">
        <v>45</v>
      </c>
      <c r="AA43" s="98"/>
      <c r="AB43" s="97" t="s">
        <v>46</v>
      </c>
      <c r="AC43" s="98"/>
      <c r="AD43" s="97" t="s">
        <v>47</v>
      </c>
      <c r="AE43" s="98"/>
      <c r="AF43" s="97" t="s">
        <v>48</v>
      </c>
      <c r="AG43" s="99"/>
      <c r="AH43" s="98"/>
    </row>
    <row r="44" spans="1:34" x14ac:dyDescent="0.15">
      <c r="A44" s="100" t="s">
        <v>49</v>
      </c>
      <c r="B44" s="101"/>
      <c r="C44" s="101"/>
      <c r="D44" s="101"/>
      <c r="E44" s="101"/>
      <c r="F44" s="101"/>
      <c r="G44" s="102"/>
      <c r="H44" s="89">
        <v>69</v>
      </c>
      <c r="I44" s="91"/>
      <c r="J44" s="89">
        <v>171</v>
      </c>
      <c r="K44" s="91"/>
      <c r="L44" s="89">
        <v>72.5</v>
      </c>
      <c r="M44" s="91"/>
      <c r="N44" s="89">
        <v>282.5</v>
      </c>
      <c r="O44" s="91"/>
      <c r="P44" s="89">
        <v>74</v>
      </c>
      <c r="Q44" s="91"/>
      <c r="R44" s="89">
        <v>207</v>
      </c>
      <c r="S44" s="91"/>
      <c r="T44" s="89">
        <v>184.5</v>
      </c>
      <c r="U44" s="91"/>
      <c r="V44" s="89">
        <v>399</v>
      </c>
      <c r="W44" s="91"/>
      <c r="X44" s="89">
        <v>223.5</v>
      </c>
      <c r="Y44" s="91"/>
      <c r="Z44" s="89">
        <v>539.5</v>
      </c>
      <c r="AA44" s="91"/>
      <c r="AB44" s="89">
        <v>99</v>
      </c>
      <c r="AC44" s="91"/>
      <c r="AD44" s="89">
        <v>43.5</v>
      </c>
      <c r="AE44" s="91"/>
      <c r="AF44" s="89">
        <f>SUM(H44:AE44)</f>
        <v>2365</v>
      </c>
      <c r="AG44" s="90"/>
      <c r="AH44" s="91"/>
    </row>
    <row r="45" spans="1:34" x14ac:dyDescent="0.15">
      <c r="A45" s="94" t="s">
        <v>50</v>
      </c>
      <c r="B45" s="95"/>
      <c r="C45" s="95"/>
      <c r="D45" s="95"/>
      <c r="E45" s="95"/>
      <c r="F45" s="95"/>
      <c r="G45" s="96"/>
      <c r="H45" s="89">
        <v>22.5</v>
      </c>
      <c r="I45" s="91"/>
      <c r="J45" s="89">
        <v>61.5</v>
      </c>
      <c r="K45" s="91"/>
      <c r="L45" s="89">
        <v>21</v>
      </c>
      <c r="M45" s="91"/>
      <c r="N45" s="89">
        <v>68</v>
      </c>
      <c r="O45" s="91"/>
      <c r="P45" s="89">
        <v>25.5</v>
      </c>
      <c r="Q45" s="91"/>
      <c r="R45" s="89">
        <v>77.5</v>
      </c>
      <c r="S45" s="91"/>
      <c r="T45" s="89">
        <v>60</v>
      </c>
      <c r="U45" s="91"/>
      <c r="V45" s="89">
        <v>79.5</v>
      </c>
      <c r="W45" s="91"/>
      <c r="X45" s="89">
        <v>48.5</v>
      </c>
      <c r="Y45" s="91"/>
      <c r="Z45" s="89">
        <v>136.5</v>
      </c>
      <c r="AA45" s="91"/>
      <c r="AB45" s="89">
        <v>22</v>
      </c>
      <c r="AC45" s="91"/>
      <c r="AD45" s="89">
        <v>17</v>
      </c>
      <c r="AE45" s="91"/>
      <c r="AF45" s="103">
        <f>MAX(H45:AE45)</f>
        <v>136.5</v>
      </c>
      <c r="AG45" s="104"/>
      <c r="AH45" s="105"/>
    </row>
    <row r="46" spans="1:34" x14ac:dyDescent="0.15">
      <c r="A46" s="94" t="s">
        <v>51</v>
      </c>
      <c r="B46" s="95"/>
      <c r="C46" s="95"/>
      <c r="D46" s="95"/>
      <c r="E46" s="95"/>
      <c r="F46" s="95"/>
      <c r="G46" s="96"/>
      <c r="H46" s="89">
        <v>6.5</v>
      </c>
      <c r="I46" s="91"/>
      <c r="J46" s="89">
        <v>11.5</v>
      </c>
      <c r="K46" s="91"/>
      <c r="L46" s="89">
        <v>3</v>
      </c>
      <c r="M46" s="91"/>
      <c r="N46" s="89">
        <v>17.5</v>
      </c>
      <c r="O46" s="91"/>
      <c r="P46" s="89">
        <v>7.5</v>
      </c>
      <c r="Q46" s="91"/>
      <c r="R46" s="89">
        <v>16</v>
      </c>
      <c r="S46" s="91"/>
      <c r="T46" s="89">
        <v>19</v>
      </c>
      <c r="U46" s="91"/>
      <c r="V46" s="89">
        <v>41</v>
      </c>
      <c r="W46" s="91"/>
      <c r="X46" s="89">
        <v>21</v>
      </c>
      <c r="Y46" s="91"/>
      <c r="Z46" s="89">
        <v>23.5</v>
      </c>
      <c r="AA46" s="91"/>
      <c r="AB46" s="89">
        <v>10.5</v>
      </c>
      <c r="AC46" s="91"/>
      <c r="AD46" s="89">
        <v>9</v>
      </c>
      <c r="AE46" s="91"/>
      <c r="AF46" s="89">
        <f t="shared" ref="AF46:AF47" si="0">MAX(H46:AE46)</f>
        <v>41</v>
      </c>
      <c r="AG46" s="90"/>
      <c r="AH46" s="91"/>
    </row>
    <row r="47" spans="1:34" x14ac:dyDescent="0.15">
      <c r="A47" s="106" t="s">
        <v>52</v>
      </c>
      <c r="B47" s="107"/>
      <c r="C47" s="107"/>
      <c r="D47" s="107"/>
      <c r="E47" s="108"/>
      <c r="F47" s="92" t="s">
        <v>12</v>
      </c>
      <c r="G47" s="93"/>
      <c r="H47" s="89">
        <v>3.4</v>
      </c>
      <c r="I47" s="91"/>
      <c r="J47" s="89">
        <v>4.5</v>
      </c>
      <c r="K47" s="91"/>
      <c r="L47" s="89">
        <v>7.2</v>
      </c>
      <c r="M47" s="91"/>
      <c r="N47" s="89">
        <v>14.6</v>
      </c>
      <c r="O47" s="91"/>
      <c r="P47" s="89">
        <v>21.7</v>
      </c>
      <c r="Q47" s="91"/>
      <c r="R47" s="89">
        <v>22.7</v>
      </c>
      <c r="S47" s="91"/>
      <c r="T47" s="89">
        <v>27.8</v>
      </c>
      <c r="U47" s="91"/>
      <c r="V47" s="89">
        <v>27.3</v>
      </c>
      <c r="W47" s="91"/>
      <c r="X47" s="89">
        <v>22.8</v>
      </c>
      <c r="Y47" s="91"/>
      <c r="Z47" s="89">
        <v>16.7</v>
      </c>
      <c r="AA47" s="91"/>
      <c r="AB47" s="89">
        <v>11.3</v>
      </c>
      <c r="AC47" s="91"/>
      <c r="AD47" s="89">
        <v>4.0999999999999996</v>
      </c>
      <c r="AE47" s="91"/>
      <c r="AF47" s="89">
        <f t="shared" si="0"/>
        <v>27.8</v>
      </c>
      <c r="AG47" s="90"/>
      <c r="AH47" s="91"/>
    </row>
    <row r="48" spans="1:34" x14ac:dyDescent="0.15">
      <c r="A48" s="109"/>
      <c r="B48" s="110"/>
      <c r="C48" s="110"/>
      <c r="D48" s="110"/>
      <c r="E48" s="111"/>
      <c r="F48" s="92" t="s">
        <v>53</v>
      </c>
      <c r="G48" s="93"/>
      <c r="H48" s="89">
        <v>-2.2999999999999998</v>
      </c>
      <c r="I48" s="91"/>
      <c r="J48" s="89">
        <v>-1.3</v>
      </c>
      <c r="K48" s="91"/>
      <c r="L48" s="89">
        <v>1.1000000000000001</v>
      </c>
      <c r="M48" s="91"/>
      <c r="N48" s="89">
        <v>7.6</v>
      </c>
      <c r="O48" s="91"/>
      <c r="P48" s="89">
        <v>13.8</v>
      </c>
      <c r="Q48" s="91"/>
      <c r="R48" s="89">
        <v>15.4</v>
      </c>
      <c r="S48" s="91"/>
      <c r="T48" s="89">
        <v>21.3</v>
      </c>
      <c r="U48" s="91"/>
      <c r="V48" s="89">
        <v>21.2</v>
      </c>
      <c r="W48" s="91"/>
      <c r="X48" s="89">
        <v>16.100000000000001</v>
      </c>
      <c r="Y48" s="91"/>
      <c r="Z48" s="89">
        <v>11.6</v>
      </c>
      <c r="AA48" s="91"/>
      <c r="AB48" s="89">
        <v>4.5999999999999996</v>
      </c>
      <c r="AC48" s="91"/>
      <c r="AD48" s="89">
        <v>-1.2</v>
      </c>
      <c r="AE48" s="91"/>
      <c r="AF48" s="89" t="s">
        <v>205</v>
      </c>
      <c r="AG48" s="90"/>
      <c r="AH48" s="91"/>
    </row>
    <row r="49" spans="1:34" x14ac:dyDescent="0.15">
      <c r="A49" s="112"/>
      <c r="B49" s="113"/>
      <c r="C49" s="113"/>
      <c r="D49" s="113"/>
      <c r="E49" s="114"/>
      <c r="F49" s="92" t="s">
        <v>13</v>
      </c>
      <c r="G49" s="93"/>
      <c r="H49" s="89">
        <v>-7.3</v>
      </c>
      <c r="I49" s="91"/>
      <c r="J49" s="89">
        <v>-6.6</v>
      </c>
      <c r="K49" s="91"/>
      <c r="L49" s="89">
        <v>-4</v>
      </c>
      <c r="M49" s="91"/>
      <c r="N49" s="89">
        <v>1.6</v>
      </c>
      <c r="O49" s="91"/>
      <c r="P49" s="89">
        <v>7.4</v>
      </c>
      <c r="Q49" s="91"/>
      <c r="R49" s="89">
        <v>9.6</v>
      </c>
      <c r="S49" s="91"/>
      <c r="T49" s="89">
        <v>16.7</v>
      </c>
      <c r="U49" s="91"/>
      <c r="V49" s="89">
        <v>17.2</v>
      </c>
      <c r="W49" s="91"/>
      <c r="X49" s="89">
        <v>11.2</v>
      </c>
      <c r="Y49" s="91"/>
      <c r="Z49" s="89">
        <v>7.7</v>
      </c>
      <c r="AA49" s="91"/>
      <c r="AB49" s="89">
        <v>-0.8</v>
      </c>
      <c r="AC49" s="91"/>
      <c r="AD49" s="89">
        <v>-5.8</v>
      </c>
      <c r="AE49" s="91"/>
      <c r="AF49" s="89">
        <f>MIN(H49:AE49)</f>
        <v>-7.3</v>
      </c>
      <c r="AG49" s="90"/>
      <c r="AH49" s="91"/>
    </row>
    <row r="50" spans="1:34" ht="13.5" customHeight="1" x14ac:dyDescent="0.15">
      <c r="A50" s="18"/>
      <c r="B50" s="18"/>
      <c r="C50" s="18"/>
      <c r="D50" s="18"/>
      <c r="E50" s="18"/>
      <c r="F50" s="1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8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ht="13.5" customHeight="1" x14ac:dyDescent="0.15">
      <c r="A51" s="73" t="s">
        <v>54</v>
      </c>
      <c r="B51" s="73"/>
      <c r="C51" s="73"/>
      <c r="D51" s="73"/>
      <c r="E51" s="73"/>
      <c r="F51" s="73"/>
      <c r="G51" s="73"/>
      <c r="H51" s="73"/>
      <c r="I51" s="7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 t="s">
        <v>34</v>
      </c>
    </row>
    <row r="52" spans="1:34" ht="14.25" customHeight="1" x14ac:dyDescent="0.15">
      <c r="A52" s="97" t="s">
        <v>35</v>
      </c>
      <c r="B52" s="99"/>
      <c r="C52" s="99"/>
      <c r="D52" s="99"/>
      <c r="E52" s="99"/>
      <c r="F52" s="99"/>
      <c r="G52" s="98"/>
      <c r="H52" s="97" t="s">
        <v>36</v>
      </c>
      <c r="I52" s="98"/>
      <c r="J52" s="97" t="s">
        <v>37</v>
      </c>
      <c r="K52" s="98"/>
      <c r="L52" s="97" t="s">
        <v>38</v>
      </c>
      <c r="M52" s="98"/>
      <c r="N52" s="97" t="s">
        <v>39</v>
      </c>
      <c r="O52" s="98"/>
      <c r="P52" s="97" t="s">
        <v>40</v>
      </c>
      <c r="Q52" s="98"/>
      <c r="R52" s="97" t="s">
        <v>41</v>
      </c>
      <c r="S52" s="98"/>
      <c r="T52" s="97" t="s">
        <v>42</v>
      </c>
      <c r="U52" s="98"/>
      <c r="V52" s="97" t="s">
        <v>43</v>
      </c>
      <c r="W52" s="98"/>
      <c r="X52" s="97" t="s">
        <v>44</v>
      </c>
      <c r="Y52" s="98"/>
      <c r="Z52" s="97" t="s">
        <v>45</v>
      </c>
      <c r="AA52" s="98"/>
      <c r="AB52" s="97" t="s">
        <v>46</v>
      </c>
      <c r="AC52" s="98"/>
      <c r="AD52" s="97" t="s">
        <v>47</v>
      </c>
      <c r="AE52" s="98"/>
      <c r="AF52" s="97" t="s">
        <v>48</v>
      </c>
      <c r="AG52" s="99"/>
      <c r="AH52" s="98"/>
    </row>
    <row r="53" spans="1:34" x14ac:dyDescent="0.15">
      <c r="A53" s="100" t="s">
        <v>49</v>
      </c>
      <c r="B53" s="101"/>
      <c r="C53" s="101"/>
      <c r="D53" s="101"/>
      <c r="E53" s="101"/>
      <c r="F53" s="101"/>
      <c r="G53" s="102"/>
      <c r="H53" s="89">
        <v>36</v>
      </c>
      <c r="I53" s="91"/>
      <c r="J53" s="89">
        <v>94.5</v>
      </c>
      <c r="K53" s="91"/>
      <c r="L53" s="89">
        <v>60.5</v>
      </c>
      <c r="M53" s="91"/>
      <c r="N53" s="89">
        <v>172.5</v>
      </c>
      <c r="O53" s="91"/>
      <c r="P53" s="89">
        <v>67.5</v>
      </c>
      <c r="Q53" s="91"/>
      <c r="R53" s="89">
        <v>115</v>
      </c>
      <c r="S53" s="91"/>
      <c r="T53" s="89">
        <v>207.5</v>
      </c>
      <c r="U53" s="91"/>
      <c r="V53" s="89">
        <v>218</v>
      </c>
      <c r="W53" s="91"/>
      <c r="X53" s="89">
        <v>162.5</v>
      </c>
      <c r="Y53" s="91"/>
      <c r="Z53" s="89">
        <v>378</v>
      </c>
      <c r="AA53" s="91"/>
      <c r="AB53" s="89">
        <v>55.5</v>
      </c>
      <c r="AC53" s="91"/>
      <c r="AD53" s="89">
        <v>21.5</v>
      </c>
      <c r="AE53" s="91"/>
      <c r="AF53" s="89">
        <f>SUM(H53:AE53)</f>
        <v>1589</v>
      </c>
      <c r="AG53" s="90"/>
      <c r="AH53" s="91"/>
    </row>
    <row r="54" spans="1:34" x14ac:dyDescent="0.15">
      <c r="A54" s="94" t="s">
        <v>50</v>
      </c>
      <c r="B54" s="95"/>
      <c r="C54" s="95"/>
      <c r="D54" s="95"/>
      <c r="E54" s="95"/>
      <c r="F54" s="95"/>
      <c r="G54" s="96"/>
      <c r="H54" s="89">
        <v>16.5</v>
      </c>
      <c r="I54" s="91"/>
      <c r="J54" s="89">
        <v>33.5</v>
      </c>
      <c r="K54" s="91"/>
      <c r="L54" s="89">
        <v>17.5</v>
      </c>
      <c r="M54" s="91"/>
      <c r="N54" s="89">
        <v>38</v>
      </c>
      <c r="O54" s="91"/>
      <c r="P54" s="89">
        <v>22</v>
      </c>
      <c r="Q54" s="91"/>
      <c r="R54" s="89">
        <v>61.5</v>
      </c>
      <c r="S54" s="91"/>
      <c r="T54" s="89">
        <v>64.5</v>
      </c>
      <c r="U54" s="91"/>
      <c r="V54" s="89">
        <v>62</v>
      </c>
      <c r="W54" s="91"/>
      <c r="X54" s="89">
        <v>41</v>
      </c>
      <c r="Y54" s="91"/>
      <c r="Z54" s="89">
        <v>59</v>
      </c>
      <c r="AA54" s="91"/>
      <c r="AB54" s="89">
        <v>18.5</v>
      </c>
      <c r="AC54" s="91"/>
      <c r="AD54" s="89">
        <v>11</v>
      </c>
      <c r="AE54" s="91"/>
      <c r="AF54" s="103">
        <f>MAX(H54:AE54)</f>
        <v>64.5</v>
      </c>
      <c r="AG54" s="104"/>
      <c r="AH54" s="105"/>
    </row>
    <row r="55" spans="1:34" x14ac:dyDescent="0.15">
      <c r="A55" s="94" t="s">
        <v>51</v>
      </c>
      <c r="B55" s="95"/>
      <c r="C55" s="95"/>
      <c r="D55" s="95"/>
      <c r="E55" s="95"/>
      <c r="F55" s="95"/>
      <c r="G55" s="96"/>
      <c r="H55" s="89">
        <v>3.5</v>
      </c>
      <c r="I55" s="91"/>
      <c r="J55" s="89">
        <v>5.5</v>
      </c>
      <c r="K55" s="91"/>
      <c r="L55" s="89">
        <v>3</v>
      </c>
      <c r="M55" s="91"/>
      <c r="N55" s="89">
        <v>11</v>
      </c>
      <c r="O55" s="91"/>
      <c r="P55" s="89">
        <v>12.5</v>
      </c>
      <c r="Q55" s="91"/>
      <c r="R55" s="89">
        <v>11</v>
      </c>
      <c r="S55" s="91"/>
      <c r="T55" s="89">
        <v>27</v>
      </c>
      <c r="U55" s="91"/>
      <c r="V55" s="89">
        <v>17</v>
      </c>
      <c r="W55" s="91"/>
      <c r="X55" s="89">
        <v>13</v>
      </c>
      <c r="Y55" s="91"/>
      <c r="Z55" s="89">
        <v>13</v>
      </c>
      <c r="AA55" s="91"/>
      <c r="AB55" s="89">
        <v>4.5</v>
      </c>
      <c r="AC55" s="91"/>
      <c r="AD55" s="89">
        <v>6</v>
      </c>
      <c r="AE55" s="91"/>
      <c r="AF55" s="89">
        <f t="shared" ref="AF55:AF56" si="1">MAX(H55:AE55)</f>
        <v>27</v>
      </c>
      <c r="AG55" s="90"/>
      <c r="AH55" s="91"/>
    </row>
    <row r="56" spans="1:34" x14ac:dyDescent="0.15">
      <c r="A56" s="106" t="s">
        <v>52</v>
      </c>
      <c r="B56" s="107"/>
      <c r="C56" s="107"/>
      <c r="D56" s="107"/>
      <c r="E56" s="108"/>
      <c r="F56" s="92" t="s">
        <v>12</v>
      </c>
      <c r="G56" s="93"/>
      <c r="H56" s="89">
        <v>7.3</v>
      </c>
      <c r="I56" s="91"/>
      <c r="J56" s="89">
        <v>8.6</v>
      </c>
      <c r="K56" s="91"/>
      <c r="L56" s="89">
        <v>11.3</v>
      </c>
      <c r="M56" s="91"/>
      <c r="N56" s="89">
        <v>18.100000000000001</v>
      </c>
      <c r="O56" s="91"/>
      <c r="P56" s="89">
        <v>24.9</v>
      </c>
      <c r="Q56" s="91"/>
      <c r="R56" s="89">
        <v>26.4</v>
      </c>
      <c r="S56" s="91"/>
      <c r="T56" s="89">
        <v>31.9</v>
      </c>
      <c r="U56" s="91"/>
      <c r="V56" s="89">
        <v>31.1</v>
      </c>
      <c r="W56" s="91"/>
      <c r="X56" s="89">
        <v>26.3</v>
      </c>
      <c r="Y56" s="91"/>
      <c r="Z56" s="89">
        <v>19.3</v>
      </c>
      <c r="AA56" s="91"/>
      <c r="AB56" s="89">
        <v>14.3</v>
      </c>
      <c r="AC56" s="91"/>
      <c r="AD56" s="89">
        <v>7.8</v>
      </c>
      <c r="AE56" s="91"/>
      <c r="AF56" s="89">
        <f t="shared" si="1"/>
        <v>31.9</v>
      </c>
      <c r="AG56" s="90"/>
      <c r="AH56" s="91"/>
    </row>
    <row r="57" spans="1:34" x14ac:dyDescent="0.15">
      <c r="A57" s="109"/>
      <c r="B57" s="110"/>
      <c r="C57" s="110"/>
      <c r="D57" s="110"/>
      <c r="E57" s="111"/>
      <c r="F57" s="92" t="s">
        <v>53</v>
      </c>
      <c r="G57" s="93"/>
      <c r="H57" s="89">
        <v>1.1000000000000001</v>
      </c>
      <c r="I57" s="91"/>
      <c r="J57" s="89">
        <v>2.1</v>
      </c>
      <c r="K57" s="91"/>
      <c r="L57" s="89">
        <v>4.8</v>
      </c>
      <c r="M57" s="91"/>
      <c r="N57" s="89">
        <v>11.3</v>
      </c>
      <c r="O57" s="91"/>
      <c r="P57" s="89">
        <v>17.8</v>
      </c>
      <c r="Q57" s="91"/>
      <c r="R57" s="89">
        <v>19.8</v>
      </c>
      <c r="S57" s="91"/>
      <c r="T57" s="89">
        <v>25.6</v>
      </c>
      <c r="U57" s="91"/>
      <c r="V57" s="89">
        <v>25.4</v>
      </c>
      <c r="W57" s="91"/>
      <c r="X57" s="89">
        <v>20.2</v>
      </c>
      <c r="Y57" s="91"/>
      <c r="Z57" s="89">
        <v>14.5</v>
      </c>
      <c r="AA57" s="91"/>
      <c r="AB57" s="89">
        <v>7.6</v>
      </c>
      <c r="AC57" s="91"/>
      <c r="AD57" s="89">
        <v>2.1</v>
      </c>
      <c r="AE57" s="91"/>
      <c r="AF57" s="89" t="s">
        <v>205</v>
      </c>
      <c r="AG57" s="90"/>
      <c r="AH57" s="91"/>
    </row>
    <row r="58" spans="1:34" x14ac:dyDescent="0.15">
      <c r="A58" s="112"/>
      <c r="B58" s="113"/>
      <c r="C58" s="113"/>
      <c r="D58" s="113"/>
      <c r="E58" s="114"/>
      <c r="F58" s="92" t="s">
        <v>13</v>
      </c>
      <c r="G58" s="93"/>
      <c r="H58" s="89">
        <v>-3.6</v>
      </c>
      <c r="I58" s="91"/>
      <c r="J58" s="89">
        <v>-3.1</v>
      </c>
      <c r="K58" s="91"/>
      <c r="L58" s="89">
        <v>-0.6</v>
      </c>
      <c r="M58" s="91"/>
      <c r="N58" s="89">
        <v>5.5</v>
      </c>
      <c r="O58" s="91"/>
      <c r="P58" s="89">
        <v>12</v>
      </c>
      <c r="Q58" s="91"/>
      <c r="R58" s="89">
        <v>14.1</v>
      </c>
      <c r="S58" s="91"/>
      <c r="T58" s="89">
        <v>21.2</v>
      </c>
      <c r="U58" s="91"/>
      <c r="V58" s="89">
        <v>21.5</v>
      </c>
      <c r="W58" s="91"/>
      <c r="X58" s="89">
        <v>15.8</v>
      </c>
      <c r="Y58" s="91"/>
      <c r="Z58" s="89">
        <v>10.8</v>
      </c>
      <c r="AA58" s="91"/>
      <c r="AB58" s="89">
        <v>2.5</v>
      </c>
      <c r="AC58" s="91"/>
      <c r="AD58" s="89">
        <v>-2.7</v>
      </c>
      <c r="AE58" s="91"/>
      <c r="AF58" s="89">
        <f>MIN(H58:AE58)</f>
        <v>-3.6</v>
      </c>
      <c r="AG58" s="90"/>
      <c r="AH58" s="91"/>
    </row>
  </sheetData>
  <mergeCells count="249"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9"/>
  <sheetViews>
    <sheetView view="pageBreakPreview" zoomScaleNormal="100" zoomScaleSheetLayoutView="100" workbookViewId="0">
      <selection activeCell="AH11" sqref="AH11"/>
    </sheetView>
  </sheetViews>
  <sheetFormatPr defaultColWidth="2.875" defaultRowHeight="13.5" x14ac:dyDescent="0.1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 x14ac:dyDescent="0.15">
      <c r="A2" s="23" t="s">
        <v>55</v>
      </c>
      <c r="B2" s="3"/>
      <c r="C2" s="3"/>
      <c r="D2" s="3"/>
      <c r="E2" s="4"/>
      <c r="F2" s="4"/>
    </row>
    <row r="3" spans="1:28" x14ac:dyDescent="0.15">
      <c r="A3" s="24"/>
      <c r="B3" s="3"/>
      <c r="C3" s="3"/>
      <c r="D3" s="3"/>
      <c r="E3" s="4"/>
      <c r="F3" s="4"/>
    </row>
    <row r="4" spans="1:28" x14ac:dyDescent="0.15">
      <c r="A4" s="142" t="s">
        <v>192</v>
      </c>
      <c r="B4" s="143"/>
      <c r="C4" s="143"/>
      <c r="D4" s="143"/>
      <c r="E4" s="144"/>
      <c r="F4" s="142" t="s">
        <v>56</v>
      </c>
      <c r="G4" s="143"/>
      <c r="H4" s="143"/>
      <c r="I4" s="143"/>
      <c r="J4" s="144"/>
      <c r="K4" s="130" t="s">
        <v>57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2"/>
      <c r="Y4" s="25"/>
      <c r="Z4" s="4"/>
      <c r="AA4" s="25"/>
      <c r="AB4" s="25"/>
    </row>
    <row r="5" spans="1:28" x14ac:dyDescent="0.15">
      <c r="A5" s="145"/>
      <c r="B5" s="146"/>
      <c r="C5" s="146"/>
      <c r="D5" s="146"/>
      <c r="E5" s="147"/>
      <c r="F5" s="145"/>
      <c r="G5" s="146"/>
      <c r="H5" s="146"/>
      <c r="I5" s="146"/>
      <c r="J5" s="147"/>
      <c r="K5" s="130" t="s">
        <v>58</v>
      </c>
      <c r="L5" s="131"/>
      <c r="M5" s="131"/>
      <c r="N5" s="132"/>
      <c r="O5" s="130" t="s">
        <v>59</v>
      </c>
      <c r="P5" s="131"/>
      <c r="Q5" s="131"/>
      <c r="R5" s="132"/>
      <c r="S5" s="130" t="s">
        <v>31</v>
      </c>
      <c r="T5" s="131"/>
      <c r="U5" s="131"/>
      <c r="V5" s="132"/>
      <c r="Y5" s="26"/>
      <c r="Z5" s="27" t="str">
        <f>F4</f>
        <v>世帯数（戸）</v>
      </c>
      <c r="AA5" s="13" t="str">
        <f t="shared" ref="AA5:AA30" si="0">K5</f>
        <v>男</v>
      </c>
      <c r="AB5" s="13" t="str">
        <f t="shared" ref="AB5:AB30" si="1">O5</f>
        <v>女</v>
      </c>
    </row>
    <row r="6" spans="1:28" x14ac:dyDescent="0.15">
      <c r="A6" s="160" t="s">
        <v>206</v>
      </c>
      <c r="B6" s="161"/>
      <c r="C6" s="161"/>
      <c r="D6" s="161"/>
      <c r="E6" s="162"/>
      <c r="F6" s="163">
        <v>1720</v>
      </c>
      <c r="G6" s="164"/>
      <c r="H6" s="164"/>
      <c r="I6" s="164"/>
      <c r="J6" s="165"/>
      <c r="K6" s="163">
        <v>3014</v>
      </c>
      <c r="L6" s="161"/>
      <c r="M6" s="161"/>
      <c r="N6" s="162"/>
      <c r="O6" s="166">
        <v>3210</v>
      </c>
      <c r="P6" s="167"/>
      <c r="Q6" s="167"/>
      <c r="R6" s="168"/>
      <c r="S6" s="169">
        <v>6224</v>
      </c>
      <c r="T6" s="170"/>
      <c r="U6" s="170"/>
      <c r="V6" s="171"/>
      <c r="W6" s="9"/>
      <c r="Y6" s="14" t="str">
        <f>A6</f>
        <v>平成5年</v>
      </c>
      <c r="Z6" s="28">
        <f t="shared" ref="Z6:Z30" si="2">F6</f>
        <v>1720</v>
      </c>
      <c r="AA6" s="28">
        <f t="shared" si="0"/>
        <v>3014</v>
      </c>
      <c r="AB6" s="28">
        <f t="shared" si="1"/>
        <v>3210</v>
      </c>
    </row>
    <row r="7" spans="1:28" x14ac:dyDescent="0.15">
      <c r="A7" s="160" t="s">
        <v>60</v>
      </c>
      <c r="B7" s="161"/>
      <c r="C7" s="161"/>
      <c r="D7" s="161"/>
      <c r="E7" s="162"/>
      <c r="F7" s="163">
        <v>1719</v>
      </c>
      <c r="G7" s="164"/>
      <c r="H7" s="164"/>
      <c r="I7" s="164"/>
      <c r="J7" s="165"/>
      <c r="K7" s="163">
        <v>3005</v>
      </c>
      <c r="L7" s="161"/>
      <c r="M7" s="161"/>
      <c r="N7" s="162"/>
      <c r="O7" s="166">
        <v>3221</v>
      </c>
      <c r="P7" s="167"/>
      <c r="Q7" s="167"/>
      <c r="R7" s="168"/>
      <c r="S7" s="169">
        <v>6226</v>
      </c>
      <c r="T7" s="170"/>
      <c r="U7" s="170"/>
      <c r="V7" s="171"/>
      <c r="W7" s="9"/>
      <c r="Y7" s="14" t="str">
        <f t="shared" ref="Y7:Y30" si="3">A7</f>
        <v>6年</v>
      </c>
      <c r="Z7" s="28">
        <f t="shared" si="2"/>
        <v>1719</v>
      </c>
      <c r="AA7" s="28">
        <f t="shared" si="0"/>
        <v>3005</v>
      </c>
      <c r="AB7" s="28">
        <f t="shared" si="1"/>
        <v>3221</v>
      </c>
    </row>
    <row r="8" spans="1:28" x14ac:dyDescent="0.15">
      <c r="A8" s="160" t="s">
        <v>61</v>
      </c>
      <c r="B8" s="161"/>
      <c r="C8" s="161"/>
      <c r="D8" s="161"/>
      <c r="E8" s="162"/>
      <c r="F8" s="163">
        <v>1744</v>
      </c>
      <c r="G8" s="164"/>
      <c r="H8" s="164"/>
      <c r="I8" s="164"/>
      <c r="J8" s="165"/>
      <c r="K8" s="163">
        <v>3012</v>
      </c>
      <c r="L8" s="161"/>
      <c r="M8" s="161"/>
      <c r="N8" s="162"/>
      <c r="O8" s="166">
        <v>3198</v>
      </c>
      <c r="P8" s="167"/>
      <c r="Q8" s="167"/>
      <c r="R8" s="168"/>
      <c r="S8" s="169">
        <v>6210</v>
      </c>
      <c r="T8" s="170"/>
      <c r="U8" s="170"/>
      <c r="V8" s="171"/>
      <c r="W8" s="9"/>
      <c r="Y8" s="14" t="str">
        <f t="shared" si="3"/>
        <v>7年</v>
      </c>
      <c r="Z8" s="28">
        <f t="shared" si="2"/>
        <v>1744</v>
      </c>
      <c r="AA8" s="28">
        <f t="shared" si="0"/>
        <v>3012</v>
      </c>
      <c r="AB8" s="28">
        <f t="shared" si="1"/>
        <v>3198</v>
      </c>
    </row>
    <row r="9" spans="1:28" x14ac:dyDescent="0.15">
      <c r="A9" s="160" t="s">
        <v>62</v>
      </c>
      <c r="B9" s="161"/>
      <c r="C9" s="161"/>
      <c r="D9" s="161"/>
      <c r="E9" s="162"/>
      <c r="F9" s="163">
        <v>1740</v>
      </c>
      <c r="G9" s="164"/>
      <c r="H9" s="164"/>
      <c r="I9" s="164"/>
      <c r="J9" s="165"/>
      <c r="K9" s="163">
        <v>2993</v>
      </c>
      <c r="L9" s="161"/>
      <c r="M9" s="161"/>
      <c r="N9" s="162"/>
      <c r="O9" s="166">
        <v>3180</v>
      </c>
      <c r="P9" s="167"/>
      <c r="Q9" s="167"/>
      <c r="R9" s="168"/>
      <c r="S9" s="169">
        <v>6173</v>
      </c>
      <c r="T9" s="170"/>
      <c r="U9" s="170"/>
      <c r="V9" s="171"/>
      <c r="W9" s="9"/>
      <c r="Y9" s="14" t="str">
        <f t="shared" si="3"/>
        <v>8年</v>
      </c>
      <c r="Z9" s="28">
        <f t="shared" si="2"/>
        <v>1740</v>
      </c>
      <c r="AA9" s="28">
        <f t="shared" si="0"/>
        <v>2993</v>
      </c>
      <c r="AB9" s="28">
        <f t="shared" si="1"/>
        <v>3180</v>
      </c>
    </row>
    <row r="10" spans="1:28" x14ac:dyDescent="0.15">
      <c r="A10" s="160" t="s">
        <v>63</v>
      </c>
      <c r="B10" s="161"/>
      <c r="C10" s="161"/>
      <c r="D10" s="161"/>
      <c r="E10" s="162"/>
      <c r="F10" s="163">
        <v>1747</v>
      </c>
      <c r="G10" s="164"/>
      <c r="H10" s="164"/>
      <c r="I10" s="164"/>
      <c r="J10" s="165"/>
      <c r="K10" s="163">
        <v>2991</v>
      </c>
      <c r="L10" s="161"/>
      <c r="M10" s="161"/>
      <c r="N10" s="162"/>
      <c r="O10" s="166">
        <v>3171</v>
      </c>
      <c r="P10" s="167"/>
      <c r="Q10" s="167"/>
      <c r="R10" s="168"/>
      <c r="S10" s="169">
        <v>6162</v>
      </c>
      <c r="T10" s="170"/>
      <c r="U10" s="170"/>
      <c r="V10" s="171"/>
      <c r="W10" s="9"/>
      <c r="Y10" s="14" t="str">
        <f t="shared" si="3"/>
        <v>9年</v>
      </c>
      <c r="Z10" s="28">
        <f t="shared" si="2"/>
        <v>1747</v>
      </c>
      <c r="AA10" s="28">
        <f t="shared" si="0"/>
        <v>2991</v>
      </c>
      <c r="AB10" s="28">
        <f t="shared" si="1"/>
        <v>3171</v>
      </c>
    </row>
    <row r="11" spans="1:28" x14ac:dyDescent="0.15">
      <c r="A11" s="160" t="s">
        <v>64</v>
      </c>
      <c r="B11" s="161"/>
      <c r="C11" s="161"/>
      <c r="D11" s="161"/>
      <c r="E11" s="162"/>
      <c r="F11" s="163">
        <v>1750</v>
      </c>
      <c r="G11" s="164"/>
      <c r="H11" s="164"/>
      <c r="I11" s="164"/>
      <c r="J11" s="165"/>
      <c r="K11" s="163">
        <v>2972</v>
      </c>
      <c r="L11" s="161"/>
      <c r="M11" s="161"/>
      <c r="N11" s="162"/>
      <c r="O11" s="166">
        <v>3165</v>
      </c>
      <c r="P11" s="167"/>
      <c r="Q11" s="167"/>
      <c r="R11" s="168"/>
      <c r="S11" s="169">
        <v>6137</v>
      </c>
      <c r="T11" s="170"/>
      <c r="U11" s="170"/>
      <c r="V11" s="171"/>
      <c r="W11" s="9"/>
      <c r="Y11" s="14" t="str">
        <f t="shared" si="3"/>
        <v>10年</v>
      </c>
      <c r="Z11" s="28">
        <f t="shared" si="2"/>
        <v>1750</v>
      </c>
      <c r="AA11" s="28">
        <f t="shared" si="0"/>
        <v>2972</v>
      </c>
      <c r="AB11" s="28">
        <f t="shared" si="1"/>
        <v>3165</v>
      </c>
    </row>
    <row r="12" spans="1:28" x14ac:dyDescent="0.15">
      <c r="A12" s="160" t="s">
        <v>65</v>
      </c>
      <c r="B12" s="161"/>
      <c r="C12" s="161"/>
      <c r="D12" s="161"/>
      <c r="E12" s="162"/>
      <c r="F12" s="163">
        <v>1760</v>
      </c>
      <c r="G12" s="164"/>
      <c r="H12" s="164"/>
      <c r="I12" s="164"/>
      <c r="J12" s="165"/>
      <c r="K12" s="163">
        <v>2967</v>
      </c>
      <c r="L12" s="161"/>
      <c r="M12" s="161"/>
      <c r="N12" s="162"/>
      <c r="O12" s="166">
        <v>3148</v>
      </c>
      <c r="P12" s="167"/>
      <c r="Q12" s="167"/>
      <c r="R12" s="168"/>
      <c r="S12" s="169">
        <v>6115</v>
      </c>
      <c r="T12" s="170"/>
      <c r="U12" s="170"/>
      <c r="V12" s="171"/>
      <c r="W12" s="9"/>
      <c r="Y12" s="14" t="str">
        <f t="shared" si="3"/>
        <v>11年</v>
      </c>
      <c r="Z12" s="28">
        <f t="shared" si="2"/>
        <v>1760</v>
      </c>
      <c r="AA12" s="28">
        <f t="shared" si="0"/>
        <v>2967</v>
      </c>
      <c r="AB12" s="28">
        <f t="shared" si="1"/>
        <v>3148</v>
      </c>
    </row>
    <row r="13" spans="1:28" x14ac:dyDescent="0.15">
      <c r="A13" s="160" t="s">
        <v>66</v>
      </c>
      <c r="B13" s="161"/>
      <c r="C13" s="161"/>
      <c r="D13" s="161"/>
      <c r="E13" s="162"/>
      <c r="F13" s="163">
        <v>1763</v>
      </c>
      <c r="G13" s="164"/>
      <c r="H13" s="164"/>
      <c r="I13" s="164"/>
      <c r="J13" s="165"/>
      <c r="K13" s="163">
        <v>2957</v>
      </c>
      <c r="L13" s="161"/>
      <c r="M13" s="161"/>
      <c r="N13" s="162"/>
      <c r="O13" s="166">
        <v>3148</v>
      </c>
      <c r="P13" s="167"/>
      <c r="Q13" s="167"/>
      <c r="R13" s="168"/>
      <c r="S13" s="169">
        <v>6105</v>
      </c>
      <c r="T13" s="170"/>
      <c r="U13" s="170"/>
      <c r="V13" s="171"/>
      <c r="W13" s="9"/>
      <c r="Y13" s="14" t="str">
        <f t="shared" si="3"/>
        <v>12年</v>
      </c>
      <c r="Z13" s="28">
        <f t="shared" si="2"/>
        <v>1763</v>
      </c>
      <c r="AA13" s="28">
        <f t="shared" si="0"/>
        <v>2957</v>
      </c>
      <c r="AB13" s="28">
        <f t="shared" si="1"/>
        <v>3148</v>
      </c>
    </row>
    <row r="14" spans="1:28" x14ac:dyDescent="0.15">
      <c r="A14" s="160" t="s">
        <v>67</v>
      </c>
      <c r="B14" s="161"/>
      <c r="C14" s="161"/>
      <c r="D14" s="161"/>
      <c r="E14" s="162"/>
      <c r="F14" s="163">
        <v>1766</v>
      </c>
      <c r="G14" s="164"/>
      <c r="H14" s="164"/>
      <c r="I14" s="164"/>
      <c r="J14" s="165"/>
      <c r="K14" s="163">
        <v>2938</v>
      </c>
      <c r="L14" s="161"/>
      <c r="M14" s="161"/>
      <c r="N14" s="162"/>
      <c r="O14" s="166">
        <v>3162</v>
      </c>
      <c r="P14" s="167"/>
      <c r="Q14" s="167"/>
      <c r="R14" s="168"/>
      <c r="S14" s="169">
        <v>6100</v>
      </c>
      <c r="T14" s="170"/>
      <c r="U14" s="170"/>
      <c r="V14" s="171"/>
      <c r="W14" s="9"/>
      <c r="Y14" s="14" t="str">
        <f t="shared" si="3"/>
        <v>13年</v>
      </c>
      <c r="Z14" s="28">
        <f t="shared" si="2"/>
        <v>1766</v>
      </c>
      <c r="AA14" s="28">
        <f t="shared" si="0"/>
        <v>2938</v>
      </c>
      <c r="AB14" s="28">
        <f t="shared" si="1"/>
        <v>3162</v>
      </c>
    </row>
    <row r="15" spans="1:28" x14ac:dyDescent="0.15">
      <c r="A15" s="160" t="s">
        <v>68</v>
      </c>
      <c r="B15" s="161"/>
      <c r="C15" s="161"/>
      <c r="D15" s="161"/>
      <c r="E15" s="162"/>
      <c r="F15" s="163">
        <v>1771</v>
      </c>
      <c r="G15" s="164"/>
      <c r="H15" s="164"/>
      <c r="I15" s="164"/>
      <c r="J15" s="165"/>
      <c r="K15" s="163">
        <v>2917</v>
      </c>
      <c r="L15" s="161"/>
      <c r="M15" s="161"/>
      <c r="N15" s="162"/>
      <c r="O15" s="166">
        <v>3134</v>
      </c>
      <c r="P15" s="167"/>
      <c r="Q15" s="167"/>
      <c r="R15" s="168"/>
      <c r="S15" s="169">
        <v>6051</v>
      </c>
      <c r="T15" s="170"/>
      <c r="U15" s="170"/>
      <c r="V15" s="171"/>
      <c r="W15" s="9"/>
      <c r="Y15" s="14" t="str">
        <f t="shared" si="3"/>
        <v>14年</v>
      </c>
      <c r="Z15" s="28">
        <f t="shared" si="2"/>
        <v>1771</v>
      </c>
      <c r="AA15" s="28">
        <f t="shared" si="0"/>
        <v>2917</v>
      </c>
      <c r="AB15" s="28">
        <f t="shared" si="1"/>
        <v>3134</v>
      </c>
    </row>
    <row r="16" spans="1:28" x14ac:dyDescent="0.15">
      <c r="A16" s="160" t="s">
        <v>69</v>
      </c>
      <c r="B16" s="161"/>
      <c r="C16" s="161"/>
      <c r="D16" s="161"/>
      <c r="E16" s="162"/>
      <c r="F16" s="163">
        <v>1799</v>
      </c>
      <c r="G16" s="164"/>
      <c r="H16" s="164"/>
      <c r="I16" s="164"/>
      <c r="J16" s="165"/>
      <c r="K16" s="163">
        <v>2936</v>
      </c>
      <c r="L16" s="161"/>
      <c r="M16" s="161"/>
      <c r="N16" s="162"/>
      <c r="O16" s="166">
        <v>3110</v>
      </c>
      <c r="P16" s="167"/>
      <c r="Q16" s="167"/>
      <c r="R16" s="168"/>
      <c r="S16" s="169">
        <v>6046</v>
      </c>
      <c r="T16" s="170"/>
      <c r="U16" s="170"/>
      <c r="V16" s="171"/>
      <c r="W16" s="9"/>
      <c r="Y16" s="14" t="str">
        <f t="shared" si="3"/>
        <v>15年</v>
      </c>
      <c r="Z16" s="28">
        <f t="shared" si="2"/>
        <v>1799</v>
      </c>
      <c r="AA16" s="28">
        <f t="shared" si="0"/>
        <v>2936</v>
      </c>
      <c r="AB16" s="28">
        <f t="shared" si="1"/>
        <v>3110</v>
      </c>
    </row>
    <row r="17" spans="1:28" ht="13.5" customHeight="1" x14ac:dyDescent="0.15">
      <c r="A17" s="160" t="s">
        <v>70</v>
      </c>
      <c r="B17" s="161"/>
      <c r="C17" s="161"/>
      <c r="D17" s="161"/>
      <c r="E17" s="162"/>
      <c r="F17" s="163">
        <v>1798</v>
      </c>
      <c r="G17" s="164"/>
      <c r="H17" s="164"/>
      <c r="I17" s="164"/>
      <c r="J17" s="165"/>
      <c r="K17" s="163">
        <v>2918</v>
      </c>
      <c r="L17" s="161"/>
      <c r="M17" s="161"/>
      <c r="N17" s="162"/>
      <c r="O17" s="166">
        <v>3113</v>
      </c>
      <c r="P17" s="167"/>
      <c r="Q17" s="167"/>
      <c r="R17" s="168"/>
      <c r="S17" s="169">
        <v>6031</v>
      </c>
      <c r="T17" s="170"/>
      <c r="U17" s="170"/>
      <c r="V17" s="171"/>
      <c r="W17" s="9"/>
      <c r="Y17" s="14" t="str">
        <f t="shared" si="3"/>
        <v>16年</v>
      </c>
      <c r="Z17" s="28">
        <f t="shared" si="2"/>
        <v>1798</v>
      </c>
      <c r="AA17" s="28">
        <f t="shared" si="0"/>
        <v>2918</v>
      </c>
      <c r="AB17" s="28">
        <f t="shared" si="1"/>
        <v>3113</v>
      </c>
    </row>
    <row r="18" spans="1:28" x14ac:dyDescent="0.15">
      <c r="A18" s="160" t="s">
        <v>71</v>
      </c>
      <c r="B18" s="161"/>
      <c r="C18" s="161"/>
      <c r="D18" s="161"/>
      <c r="E18" s="162"/>
      <c r="F18" s="163">
        <v>1782</v>
      </c>
      <c r="G18" s="164"/>
      <c r="H18" s="164"/>
      <c r="I18" s="164"/>
      <c r="J18" s="165"/>
      <c r="K18" s="163">
        <v>2865</v>
      </c>
      <c r="L18" s="161"/>
      <c r="M18" s="161"/>
      <c r="N18" s="162"/>
      <c r="O18" s="166">
        <v>3080</v>
      </c>
      <c r="P18" s="167"/>
      <c r="Q18" s="167"/>
      <c r="R18" s="168"/>
      <c r="S18" s="169">
        <v>5945</v>
      </c>
      <c r="T18" s="170"/>
      <c r="U18" s="170"/>
      <c r="V18" s="171"/>
      <c r="W18" s="9"/>
      <c r="Y18" s="14" t="str">
        <f t="shared" si="3"/>
        <v>17年</v>
      </c>
      <c r="Z18" s="28">
        <f t="shared" si="2"/>
        <v>1782</v>
      </c>
      <c r="AA18" s="28">
        <f t="shared" si="0"/>
        <v>2865</v>
      </c>
      <c r="AB18" s="28">
        <f t="shared" si="1"/>
        <v>3080</v>
      </c>
    </row>
    <row r="19" spans="1:28" ht="13.5" customHeight="1" x14ac:dyDescent="0.15">
      <c r="A19" s="160" t="s">
        <v>72</v>
      </c>
      <c r="B19" s="161"/>
      <c r="C19" s="161"/>
      <c r="D19" s="161"/>
      <c r="E19" s="162"/>
      <c r="F19" s="163">
        <v>2081</v>
      </c>
      <c r="G19" s="164"/>
      <c r="H19" s="164"/>
      <c r="I19" s="164"/>
      <c r="J19" s="165"/>
      <c r="K19" s="163">
        <v>3200</v>
      </c>
      <c r="L19" s="161"/>
      <c r="M19" s="161"/>
      <c r="N19" s="162"/>
      <c r="O19" s="166">
        <v>3430</v>
      </c>
      <c r="P19" s="167"/>
      <c r="Q19" s="167"/>
      <c r="R19" s="168"/>
      <c r="S19" s="169">
        <v>6630</v>
      </c>
      <c r="T19" s="170"/>
      <c r="U19" s="170"/>
      <c r="V19" s="171"/>
      <c r="W19" s="9"/>
      <c r="Y19" s="14" t="str">
        <f t="shared" si="3"/>
        <v>18年</v>
      </c>
      <c r="Z19" s="28">
        <f t="shared" si="2"/>
        <v>2081</v>
      </c>
      <c r="AA19" s="28">
        <f t="shared" si="0"/>
        <v>3200</v>
      </c>
      <c r="AB19" s="28">
        <f t="shared" si="1"/>
        <v>3430</v>
      </c>
    </row>
    <row r="20" spans="1:28" ht="13.5" customHeight="1" x14ac:dyDescent="0.15">
      <c r="A20" s="160" t="s">
        <v>73</v>
      </c>
      <c r="B20" s="161"/>
      <c r="C20" s="161"/>
      <c r="D20" s="161"/>
      <c r="E20" s="162"/>
      <c r="F20" s="163">
        <v>2063</v>
      </c>
      <c r="G20" s="164"/>
      <c r="H20" s="164"/>
      <c r="I20" s="164"/>
      <c r="J20" s="165"/>
      <c r="K20" s="163">
        <v>3131</v>
      </c>
      <c r="L20" s="161"/>
      <c r="M20" s="161"/>
      <c r="N20" s="162"/>
      <c r="O20" s="166">
        <v>3362</v>
      </c>
      <c r="P20" s="167"/>
      <c r="Q20" s="167"/>
      <c r="R20" s="168"/>
      <c r="S20" s="169">
        <v>6493</v>
      </c>
      <c r="T20" s="170"/>
      <c r="U20" s="170"/>
      <c r="V20" s="171"/>
      <c r="W20" s="9"/>
      <c r="Y20" s="14" t="str">
        <f t="shared" si="3"/>
        <v>19年</v>
      </c>
      <c r="Z20" s="28">
        <f t="shared" si="2"/>
        <v>2063</v>
      </c>
      <c r="AA20" s="28">
        <f t="shared" si="0"/>
        <v>3131</v>
      </c>
      <c r="AB20" s="28">
        <f t="shared" si="1"/>
        <v>3362</v>
      </c>
    </row>
    <row r="21" spans="1:28" ht="13.5" customHeight="1" x14ac:dyDescent="0.15">
      <c r="A21" s="160" t="s">
        <v>74</v>
      </c>
      <c r="B21" s="161"/>
      <c r="C21" s="161"/>
      <c r="D21" s="161"/>
      <c r="E21" s="162"/>
      <c r="F21" s="163">
        <v>2060</v>
      </c>
      <c r="G21" s="164"/>
      <c r="H21" s="164"/>
      <c r="I21" s="164"/>
      <c r="J21" s="165"/>
      <c r="K21" s="163">
        <v>3109</v>
      </c>
      <c r="L21" s="161"/>
      <c r="M21" s="161"/>
      <c r="N21" s="162"/>
      <c r="O21" s="166">
        <v>3357</v>
      </c>
      <c r="P21" s="167"/>
      <c r="Q21" s="167"/>
      <c r="R21" s="168"/>
      <c r="S21" s="169">
        <v>6466</v>
      </c>
      <c r="T21" s="170"/>
      <c r="U21" s="170"/>
      <c r="V21" s="171"/>
      <c r="W21" s="9"/>
      <c r="Y21" s="14" t="str">
        <f t="shared" si="3"/>
        <v>20年</v>
      </c>
      <c r="Z21" s="28">
        <f t="shared" si="2"/>
        <v>2060</v>
      </c>
      <c r="AA21" s="28">
        <f t="shared" si="0"/>
        <v>3109</v>
      </c>
      <c r="AB21" s="28">
        <f t="shared" si="1"/>
        <v>3357</v>
      </c>
    </row>
    <row r="22" spans="1:28" ht="13.5" customHeight="1" x14ac:dyDescent="0.15">
      <c r="A22" s="160" t="s">
        <v>75</v>
      </c>
      <c r="B22" s="161"/>
      <c r="C22" s="161"/>
      <c r="D22" s="161"/>
      <c r="E22" s="162"/>
      <c r="F22" s="163">
        <v>2316</v>
      </c>
      <c r="G22" s="164"/>
      <c r="H22" s="164"/>
      <c r="I22" s="164"/>
      <c r="J22" s="165"/>
      <c r="K22" s="163">
        <v>3405</v>
      </c>
      <c r="L22" s="161"/>
      <c r="M22" s="161"/>
      <c r="N22" s="162"/>
      <c r="O22" s="166">
        <v>3667</v>
      </c>
      <c r="P22" s="167"/>
      <c r="Q22" s="167"/>
      <c r="R22" s="168"/>
      <c r="S22" s="169">
        <v>7072</v>
      </c>
      <c r="T22" s="170"/>
      <c r="U22" s="170"/>
      <c r="V22" s="171"/>
      <c r="W22" s="29"/>
      <c r="Y22" s="14" t="str">
        <f t="shared" si="3"/>
        <v>21年</v>
      </c>
      <c r="Z22" s="28">
        <f t="shared" si="2"/>
        <v>2316</v>
      </c>
      <c r="AA22" s="28">
        <f t="shared" si="0"/>
        <v>3405</v>
      </c>
      <c r="AB22" s="28">
        <f t="shared" si="1"/>
        <v>3667</v>
      </c>
    </row>
    <row r="23" spans="1:28" ht="13.5" customHeight="1" x14ac:dyDescent="0.15">
      <c r="A23" s="160" t="s">
        <v>76</v>
      </c>
      <c r="B23" s="161"/>
      <c r="C23" s="161"/>
      <c r="D23" s="161"/>
      <c r="E23" s="162"/>
      <c r="F23" s="163">
        <v>2328</v>
      </c>
      <c r="G23" s="164"/>
      <c r="H23" s="164"/>
      <c r="I23" s="164"/>
      <c r="J23" s="165"/>
      <c r="K23" s="163">
        <v>3366</v>
      </c>
      <c r="L23" s="161"/>
      <c r="M23" s="161"/>
      <c r="N23" s="162"/>
      <c r="O23" s="166">
        <v>3596</v>
      </c>
      <c r="P23" s="167"/>
      <c r="Q23" s="167"/>
      <c r="R23" s="168"/>
      <c r="S23" s="169">
        <v>6962</v>
      </c>
      <c r="T23" s="170"/>
      <c r="U23" s="170"/>
      <c r="V23" s="171"/>
      <c r="W23" s="29"/>
      <c r="Y23" s="14" t="str">
        <f t="shared" si="3"/>
        <v>22年</v>
      </c>
      <c r="Z23" s="28">
        <f t="shared" si="2"/>
        <v>2328</v>
      </c>
      <c r="AA23" s="28">
        <f t="shared" si="0"/>
        <v>3366</v>
      </c>
      <c r="AB23" s="28">
        <f t="shared" si="1"/>
        <v>3596</v>
      </c>
    </row>
    <row r="24" spans="1:28" ht="13.5" customHeight="1" x14ac:dyDescent="0.15">
      <c r="A24" s="160" t="s">
        <v>77</v>
      </c>
      <c r="B24" s="161"/>
      <c r="C24" s="161"/>
      <c r="D24" s="161"/>
      <c r="E24" s="162"/>
      <c r="F24" s="163">
        <v>2342</v>
      </c>
      <c r="G24" s="164"/>
      <c r="H24" s="164"/>
      <c r="I24" s="164"/>
      <c r="J24" s="165"/>
      <c r="K24" s="163">
        <v>3354</v>
      </c>
      <c r="L24" s="161"/>
      <c r="M24" s="161"/>
      <c r="N24" s="162"/>
      <c r="O24" s="166">
        <v>3563</v>
      </c>
      <c r="P24" s="167"/>
      <c r="Q24" s="167"/>
      <c r="R24" s="168"/>
      <c r="S24" s="169">
        <v>6917</v>
      </c>
      <c r="T24" s="170"/>
      <c r="U24" s="170"/>
      <c r="V24" s="171"/>
      <c r="W24" s="29"/>
      <c r="Y24" s="14" t="str">
        <f t="shared" si="3"/>
        <v>23年</v>
      </c>
      <c r="Z24" s="28">
        <f t="shared" si="2"/>
        <v>2342</v>
      </c>
      <c r="AA24" s="28">
        <f t="shared" si="0"/>
        <v>3354</v>
      </c>
      <c r="AB24" s="28">
        <f t="shared" si="1"/>
        <v>3563</v>
      </c>
    </row>
    <row r="25" spans="1:28" ht="13.5" customHeight="1" x14ac:dyDescent="0.15">
      <c r="A25" s="160" t="s">
        <v>78</v>
      </c>
      <c r="B25" s="161"/>
      <c r="C25" s="161"/>
      <c r="D25" s="161"/>
      <c r="E25" s="162"/>
      <c r="F25" s="163">
        <v>2341</v>
      </c>
      <c r="G25" s="164"/>
      <c r="H25" s="164"/>
      <c r="I25" s="164"/>
      <c r="J25" s="165"/>
      <c r="K25" s="163">
        <v>3308</v>
      </c>
      <c r="L25" s="161"/>
      <c r="M25" s="161"/>
      <c r="N25" s="162"/>
      <c r="O25" s="166">
        <v>3520</v>
      </c>
      <c r="P25" s="167"/>
      <c r="Q25" s="167"/>
      <c r="R25" s="168"/>
      <c r="S25" s="169">
        <v>6828</v>
      </c>
      <c r="T25" s="170"/>
      <c r="U25" s="170"/>
      <c r="V25" s="171"/>
      <c r="W25" s="7"/>
      <c r="Y25" s="14" t="str">
        <f t="shared" si="3"/>
        <v>24年</v>
      </c>
      <c r="Z25" s="28">
        <f t="shared" si="2"/>
        <v>2341</v>
      </c>
      <c r="AA25" s="28">
        <f t="shared" si="0"/>
        <v>3308</v>
      </c>
      <c r="AB25" s="28">
        <f t="shared" si="1"/>
        <v>3520</v>
      </c>
    </row>
    <row r="26" spans="1:28" x14ac:dyDescent="0.15">
      <c r="A26" s="160" t="s">
        <v>79</v>
      </c>
      <c r="B26" s="161"/>
      <c r="C26" s="161"/>
      <c r="D26" s="161"/>
      <c r="E26" s="162"/>
      <c r="F26" s="163">
        <v>2406</v>
      </c>
      <c r="G26" s="164"/>
      <c r="H26" s="164"/>
      <c r="I26" s="164"/>
      <c r="J26" s="165"/>
      <c r="K26" s="163">
        <v>3332</v>
      </c>
      <c r="L26" s="161"/>
      <c r="M26" s="161"/>
      <c r="N26" s="162"/>
      <c r="O26" s="166">
        <v>3599</v>
      </c>
      <c r="P26" s="167"/>
      <c r="Q26" s="167"/>
      <c r="R26" s="168"/>
      <c r="S26" s="169">
        <v>6931</v>
      </c>
      <c r="T26" s="170"/>
      <c r="U26" s="170"/>
      <c r="V26" s="171"/>
      <c r="Y26" s="14" t="str">
        <f t="shared" si="3"/>
        <v>25年</v>
      </c>
      <c r="Z26" s="28">
        <f t="shared" si="2"/>
        <v>2406</v>
      </c>
      <c r="AA26" s="28">
        <f t="shared" si="0"/>
        <v>3332</v>
      </c>
      <c r="AB26" s="28">
        <f t="shared" si="1"/>
        <v>3599</v>
      </c>
    </row>
    <row r="27" spans="1:28" x14ac:dyDescent="0.15">
      <c r="A27" s="160" t="s">
        <v>80</v>
      </c>
      <c r="B27" s="161"/>
      <c r="C27" s="161"/>
      <c r="D27" s="161"/>
      <c r="E27" s="162"/>
      <c r="F27" s="163">
        <v>2382</v>
      </c>
      <c r="G27" s="164"/>
      <c r="H27" s="164"/>
      <c r="I27" s="164"/>
      <c r="J27" s="165"/>
      <c r="K27" s="163">
        <v>3273</v>
      </c>
      <c r="L27" s="161"/>
      <c r="M27" s="161"/>
      <c r="N27" s="162"/>
      <c r="O27" s="166">
        <v>3537</v>
      </c>
      <c r="P27" s="167"/>
      <c r="Q27" s="167"/>
      <c r="R27" s="168"/>
      <c r="S27" s="169">
        <v>6810</v>
      </c>
      <c r="T27" s="170"/>
      <c r="U27" s="170"/>
      <c r="V27" s="171"/>
      <c r="Y27" s="14" t="str">
        <f t="shared" si="3"/>
        <v>26年</v>
      </c>
      <c r="Z27" s="28">
        <f t="shared" si="2"/>
        <v>2382</v>
      </c>
      <c r="AA27" s="28">
        <f t="shared" si="0"/>
        <v>3273</v>
      </c>
      <c r="AB27" s="28">
        <f t="shared" si="1"/>
        <v>3537</v>
      </c>
    </row>
    <row r="28" spans="1:28" ht="13.5" customHeight="1" x14ac:dyDescent="0.15">
      <c r="A28" s="160" t="s">
        <v>81</v>
      </c>
      <c r="B28" s="161"/>
      <c r="C28" s="161"/>
      <c r="D28" s="161"/>
      <c r="E28" s="162"/>
      <c r="F28" s="163">
        <v>2383</v>
      </c>
      <c r="G28" s="164"/>
      <c r="H28" s="164"/>
      <c r="I28" s="164"/>
      <c r="J28" s="165"/>
      <c r="K28" s="163">
        <v>3265</v>
      </c>
      <c r="L28" s="161"/>
      <c r="M28" s="161"/>
      <c r="N28" s="162"/>
      <c r="O28" s="166">
        <v>3491</v>
      </c>
      <c r="P28" s="167"/>
      <c r="Q28" s="167"/>
      <c r="R28" s="168"/>
      <c r="S28" s="169">
        <v>6756</v>
      </c>
      <c r="T28" s="170"/>
      <c r="U28" s="170"/>
      <c r="V28" s="171"/>
      <c r="W28" s="172"/>
      <c r="Y28" s="14" t="str">
        <f t="shared" si="3"/>
        <v>27年</v>
      </c>
      <c r="Z28" s="28">
        <f t="shared" si="2"/>
        <v>2383</v>
      </c>
      <c r="AA28" s="28">
        <f t="shared" si="0"/>
        <v>3265</v>
      </c>
      <c r="AB28" s="28">
        <f t="shared" si="1"/>
        <v>3491</v>
      </c>
    </row>
    <row r="29" spans="1:28" ht="13.5" customHeight="1" x14ac:dyDescent="0.15">
      <c r="A29" s="160" t="s">
        <v>82</v>
      </c>
      <c r="B29" s="161"/>
      <c r="C29" s="161"/>
      <c r="D29" s="161"/>
      <c r="E29" s="162"/>
      <c r="F29" s="163">
        <v>2361</v>
      </c>
      <c r="G29" s="164"/>
      <c r="H29" s="164"/>
      <c r="I29" s="164"/>
      <c r="J29" s="165"/>
      <c r="K29" s="163">
        <v>3221</v>
      </c>
      <c r="L29" s="161"/>
      <c r="M29" s="161"/>
      <c r="N29" s="162"/>
      <c r="O29" s="166">
        <v>3435</v>
      </c>
      <c r="P29" s="167"/>
      <c r="Q29" s="167"/>
      <c r="R29" s="168"/>
      <c r="S29" s="169">
        <v>6656</v>
      </c>
      <c r="T29" s="170"/>
      <c r="U29" s="170"/>
      <c r="V29" s="171"/>
      <c r="W29" s="172"/>
      <c r="Y29" s="14" t="str">
        <f t="shared" si="3"/>
        <v>28年</v>
      </c>
      <c r="Z29" s="28">
        <f t="shared" si="2"/>
        <v>2361</v>
      </c>
      <c r="AA29" s="28">
        <f t="shared" si="0"/>
        <v>3221</v>
      </c>
      <c r="AB29" s="28">
        <f t="shared" si="1"/>
        <v>3435</v>
      </c>
    </row>
    <row r="30" spans="1:28" ht="13.5" customHeight="1" x14ac:dyDescent="0.15">
      <c r="A30" s="160" t="s">
        <v>83</v>
      </c>
      <c r="B30" s="161"/>
      <c r="C30" s="161"/>
      <c r="D30" s="161"/>
      <c r="E30" s="162"/>
      <c r="F30" s="163">
        <v>2368</v>
      </c>
      <c r="G30" s="164"/>
      <c r="H30" s="164"/>
      <c r="I30" s="164"/>
      <c r="J30" s="165"/>
      <c r="K30" s="163">
        <v>3177</v>
      </c>
      <c r="L30" s="161"/>
      <c r="M30" s="161"/>
      <c r="N30" s="162"/>
      <c r="O30" s="166">
        <v>3403</v>
      </c>
      <c r="P30" s="167"/>
      <c r="Q30" s="167"/>
      <c r="R30" s="168"/>
      <c r="S30" s="169">
        <v>6580</v>
      </c>
      <c r="T30" s="170"/>
      <c r="U30" s="170"/>
      <c r="V30" s="171"/>
      <c r="W30" s="172"/>
      <c r="Y30" s="14" t="str">
        <f t="shared" si="3"/>
        <v>29年</v>
      </c>
      <c r="Z30" s="28">
        <f t="shared" si="2"/>
        <v>2368</v>
      </c>
      <c r="AA30" s="28">
        <f t="shared" si="0"/>
        <v>3177</v>
      </c>
      <c r="AB30" s="28">
        <f t="shared" si="1"/>
        <v>3403</v>
      </c>
    </row>
    <row r="31" spans="1:28" ht="13.5" customHeight="1" x14ac:dyDescent="0.15">
      <c r="A31" s="76"/>
      <c r="B31" s="76"/>
      <c r="C31" s="76"/>
      <c r="D31" s="76"/>
      <c r="E31" s="76"/>
      <c r="F31" s="77"/>
      <c r="G31" s="77"/>
      <c r="H31" s="77"/>
      <c r="I31" s="77"/>
      <c r="J31" s="77"/>
      <c r="K31" s="77"/>
      <c r="L31" s="78"/>
      <c r="M31" s="78"/>
      <c r="N31" s="78"/>
      <c r="O31" s="79"/>
      <c r="P31" s="80"/>
      <c r="Q31" s="80"/>
      <c r="R31" s="80"/>
      <c r="S31" s="81"/>
      <c r="T31" s="82"/>
      <c r="U31" s="82"/>
      <c r="V31" s="83" t="s">
        <v>84</v>
      </c>
      <c r="W31" s="172"/>
      <c r="Y31" s="15"/>
      <c r="Z31" s="75"/>
      <c r="AA31" s="75"/>
      <c r="AB31" s="75"/>
    </row>
    <row r="32" spans="1:28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83"/>
      <c r="W32" s="172"/>
    </row>
    <row r="33" spans="1:23" ht="13.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3"/>
      <c r="M33" s="3"/>
      <c r="N33" s="3"/>
      <c r="O33" s="3"/>
      <c r="P33" s="3"/>
      <c r="Q33" s="3"/>
      <c r="R33" s="3"/>
      <c r="S33" s="3"/>
      <c r="T33" s="4"/>
      <c r="U33" s="4"/>
      <c r="V33" s="4"/>
      <c r="W33" s="4"/>
    </row>
    <row r="34" spans="1:23" ht="13.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5" customHeight="1" x14ac:dyDescent="0.15">
      <c r="A35" s="173"/>
      <c r="B35" s="173"/>
      <c r="C35" s="173"/>
      <c r="D35" s="30"/>
      <c r="E35" s="30"/>
      <c r="F35" s="30"/>
      <c r="G35" s="30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</row>
    <row r="36" spans="1:23" ht="13.5" customHeight="1" x14ac:dyDescent="0.15">
      <c r="A36" s="174"/>
      <c r="B36" s="174"/>
      <c r="C36" s="174"/>
      <c r="D36" s="8"/>
      <c r="E36" s="8"/>
      <c r="F36" s="8"/>
      <c r="G36" s="8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</row>
    <row r="37" spans="1:23" ht="13.5" customHeight="1" x14ac:dyDescent="0.15">
      <c r="A37" s="174"/>
      <c r="B37" s="174"/>
      <c r="C37" s="174"/>
      <c r="D37" s="8"/>
      <c r="E37" s="8"/>
      <c r="F37" s="8"/>
      <c r="G37" s="8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</row>
    <row r="38" spans="1:23" ht="13.5" customHeight="1" x14ac:dyDescent="0.15">
      <c r="A38" s="6"/>
    </row>
    <row r="39" spans="1:23" ht="13.5" customHeight="1" x14ac:dyDescent="0.15">
      <c r="A39" s="6"/>
    </row>
    <row r="40" spans="1:23" ht="13.5" customHeight="1" x14ac:dyDescent="0.15">
      <c r="A40" s="6"/>
      <c r="W40" s="2"/>
    </row>
    <row r="41" spans="1:23" ht="13.5" customHeight="1" x14ac:dyDescent="0.15">
      <c r="E41" s="4"/>
      <c r="F41" s="4"/>
    </row>
    <row r="42" spans="1:23" ht="13.5" customHeight="1" x14ac:dyDescent="0.15">
      <c r="A42" s="30"/>
      <c r="B42" s="30"/>
      <c r="C42" s="30"/>
      <c r="D42" s="30"/>
      <c r="E42" s="30"/>
      <c r="F42" s="30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173"/>
      <c r="U42" s="173"/>
    </row>
    <row r="43" spans="1:23" ht="13.5" customHeight="1" x14ac:dyDescent="0.15">
      <c r="A43" s="32"/>
      <c r="B43" s="32"/>
      <c r="C43" s="32"/>
      <c r="D43" s="32"/>
      <c r="E43" s="32"/>
      <c r="F43" s="32"/>
      <c r="G43" s="3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74"/>
      <c r="U43" s="174"/>
    </row>
    <row r="44" spans="1:23" ht="13.5" customHeight="1" x14ac:dyDescent="0.15">
      <c r="A44" s="8"/>
      <c r="B44" s="8"/>
      <c r="C44" s="8"/>
      <c r="D44" s="8"/>
      <c r="E44" s="8"/>
      <c r="F44" s="8"/>
      <c r="G44" s="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74"/>
      <c r="U44" s="174"/>
    </row>
    <row r="45" spans="1:23" ht="13.5" customHeight="1" x14ac:dyDescent="0.15">
      <c r="A45" s="8"/>
      <c r="B45" s="8"/>
      <c r="C45" s="8"/>
      <c r="D45" s="8"/>
      <c r="E45" s="8"/>
      <c r="F45" s="8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74"/>
      <c r="U45" s="174"/>
      <c r="V45" s="4"/>
    </row>
    <row r="46" spans="1:23" ht="13.5" customHeight="1" x14ac:dyDescent="0.15">
      <c r="A46" s="174"/>
      <c r="B46" s="174"/>
      <c r="C46" s="174"/>
      <c r="D46" s="8"/>
      <c r="E46" s="8"/>
      <c r="F46" s="8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74"/>
      <c r="U46" s="174"/>
    </row>
    <row r="47" spans="1:23" ht="13.5" customHeight="1" x14ac:dyDescent="0.15">
      <c r="A47" s="174"/>
      <c r="B47" s="174"/>
      <c r="C47" s="174"/>
      <c r="D47" s="8"/>
      <c r="E47" s="8"/>
      <c r="F47" s="8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74"/>
      <c r="U47" s="174"/>
    </row>
    <row r="48" spans="1:23" ht="13.5" customHeight="1" x14ac:dyDescent="0.15">
      <c r="A48" s="174"/>
      <c r="B48" s="174"/>
      <c r="C48" s="174"/>
      <c r="D48" s="8"/>
      <c r="E48" s="8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74"/>
      <c r="U48" s="174"/>
    </row>
    <row r="49" spans="1:21" ht="13.5" customHeight="1" x14ac:dyDescent="0.15"/>
    <row r="50" spans="1:21" ht="13.5" customHeight="1" x14ac:dyDescent="0.15">
      <c r="A50" s="30"/>
      <c r="B50" s="30"/>
      <c r="C50" s="30"/>
      <c r="D50" s="30"/>
      <c r="E50" s="30"/>
      <c r="F50" s="30"/>
      <c r="G50" s="30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173"/>
      <c r="U50" s="173"/>
    </row>
    <row r="51" spans="1:21" ht="13.5" customHeight="1" x14ac:dyDescent="0.15">
      <c r="A51" s="32"/>
      <c r="B51" s="32"/>
      <c r="C51" s="32"/>
      <c r="D51" s="32"/>
      <c r="E51" s="32"/>
      <c r="F51" s="32"/>
      <c r="G51" s="3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74"/>
      <c r="U51" s="174"/>
    </row>
    <row r="52" spans="1:21" ht="13.5" customHeight="1" x14ac:dyDescent="0.15">
      <c r="A52" s="8"/>
      <c r="B52" s="8"/>
      <c r="C52" s="8"/>
      <c r="D52" s="8"/>
      <c r="E52" s="8"/>
      <c r="F52" s="8"/>
      <c r="G52" s="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74"/>
      <c r="U52" s="174"/>
    </row>
    <row r="53" spans="1:21" ht="13.5" customHeight="1" x14ac:dyDescent="0.15">
      <c r="A53" s="8"/>
      <c r="B53" s="8"/>
      <c r="C53" s="8"/>
      <c r="D53" s="8"/>
      <c r="E53" s="8"/>
      <c r="F53" s="8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74"/>
      <c r="U53" s="174"/>
    </row>
    <row r="54" spans="1:21" ht="13.5" customHeight="1" x14ac:dyDescent="0.15">
      <c r="A54" s="174"/>
      <c r="B54" s="174"/>
      <c r="C54" s="174"/>
      <c r="D54" s="8"/>
      <c r="E54" s="8"/>
      <c r="F54" s="8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74"/>
      <c r="U54" s="174"/>
    </row>
    <row r="55" spans="1:21" ht="13.5" customHeight="1" x14ac:dyDescent="0.15">
      <c r="A55" s="174"/>
      <c r="B55" s="174"/>
      <c r="C55" s="174"/>
      <c r="D55" s="8"/>
      <c r="E55" s="8"/>
      <c r="F55" s="8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74"/>
      <c r="U55" s="174"/>
    </row>
    <row r="56" spans="1:21" ht="13.5" customHeight="1" x14ac:dyDescent="0.15">
      <c r="A56" s="174"/>
      <c r="B56" s="174"/>
      <c r="C56" s="174"/>
      <c r="D56" s="8"/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74"/>
      <c r="U56" s="174"/>
    </row>
    <row r="57" spans="1:21" ht="13.5" customHeight="1" x14ac:dyDescent="0.15"/>
    <row r="58" spans="1:21" ht="13.5" customHeight="1" x14ac:dyDescent="0.15"/>
    <row r="59" spans="1:21" ht="13.5" customHeight="1" x14ac:dyDescent="0.15"/>
  </sheetData>
  <mergeCells count="169">
    <mergeCell ref="T50:U50"/>
    <mergeCell ref="T51:U51"/>
    <mergeCell ref="T52:U52"/>
    <mergeCell ref="T53:U53"/>
    <mergeCell ref="A54:C56"/>
    <mergeCell ref="T54:U54"/>
    <mergeCell ref="T55:U55"/>
    <mergeCell ref="T56:U56"/>
    <mergeCell ref="S37:U37"/>
    <mergeCell ref="T42:U42"/>
    <mergeCell ref="T43:U43"/>
    <mergeCell ref="T44:U44"/>
    <mergeCell ref="T45:U45"/>
    <mergeCell ref="A46:C48"/>
    <mergeCell ref="T46:U46"/>
    <mergeCell ref="T47:U47"/>
    <mergeCell ref="T48:U48"/>
    <mergeCell ref="A37:C37"/>
    <mergeCell ref="H37:I37"/>
    <mergeCell ref="J37:K37"/>
    <mergeCell ref="L37:M37"/>
    <mergeCell ref="N37:O37"/>
    <mergeCell ref="P37:R37"/>
    <mergeCell ref="O30:R30"/>
    <mergeCell ref="S30:V30"/>
    <mergeCell ref="A28:E28"/>
    <mergeCell ref="F28:J28"/>
    <mergeCell ref="K28:N28"/>
    <mergeCell ref="O28:R28"/>
    <mergeCell ref="S28:V28"/>
    <mergeCell ref="S35:U35"/>
    <mergeCell ref="A36:C36"/>
    <mergeCell ref="H36:I36"/>
    <mergeCell ref="J36:K36"/>
    <mergeCell ref="L36:M36"/>
    <mergeCell ref="N36:O36"/>
    <mergeCell ref="P36:R36"/>
    <mergeCell ref="S36:U36"/>
    <mergeCell ref="A35:C35"/>
    <mergeCell ref="H35:I35"/>
    <mergeCell ref="J35:K35"/>
    <mergeCell ref="L35:M35"/>
    <mergeCell ref="N35:O35"/>
    <mergeCell ref="P35:R35"/>
    <mergeCell ref="A25:E25"/>
    <mergeCell ref="F25:J25"/>
    <mergeCell ref="K25:N25"/>
    <mergeCell ref="O25:R25"/>
    <mergeCell ref="S25:V25"/>
    <mergeCell ref="W28:W32"/>
    <mergeCell ref="A29:E29"/>
    <mergeCell ref="F29:J29"/>
    <mergeCell ref="K29:N29"/>
    <mergeCell ref="O29:R29"/>
    <mergeCell ref="A26:E26"/>
    <mergeCell ref="F26:J26"/>
    <mergeCell ref="K26:N26"/>
    <mergeCell ref="O26:R26"/>
    <mergeCell ref="S26:V26"/>
    <mergeCell ref="A27:E27"/>
    <mergeCell ref="F27:J27"/>
    <mergeCell ref="K27:N27"/>
    <mergeCell ref="O27:R27"/>
    <mergeCell ref="S27:V27"/>
    <mergeCell ref="S29:V29"/>
    <mergeCell ref="A30:E30"/>
    <mergeCell ref="F30:J30"/>
    <mergeCell ref="K30:N30"/>
    <mergeCell ref="A23:E23"/>
    <mergeCell ref="F23:J23"/>
    <mergeCell ref="K23:N23"/>
    <mergeCell ref="O23:R23"/>
    <mergeCell ref="S23:V23"/>
    <mergeCell ref="A24:E24"/>
    <mergeCell ref="F24:J24"/>
    <mergeCell ref="K24:N24"/>
    <mergeCell ref="O24:R24"/>
    <mergeCell ref="S24:V24"/>
    <mergeCell ref="A21:E21"/>
    <mergeCell ref="F21:J21"/>
    <mergeCell ref="K21:N21"/>
    <mergeCell ref="O21:R21"/>
    <mergeCell ref="S21:V21"/>
    <mergeCell ref="A22:E22"/>
    <mergeCell ref="F22:J22"/>
    <mergeCell ref="K22:N22"/>
    <mergeCell ref="O22:R22"/>
    <mergeCell ref="S22:V22"/>
    <mergeCell ref="A19:E19"/>
    <mergeCell ref="F19:J19"/>
    <mergeCell ref="K19:N19"/>
    <mergeCell ref="O19:R19"/>
    <mergeCell ref="S19:V19"/>
    <mergeCell ref="A20:E20"/>
    <mergeCell ref="F20:J20"/>
    <mergeCell ref="K20:N20"/>
    <mergeCell ref="O20:R20"/>
    <mergeCell ref="S20:V20"/>
    <mergeCell ref="A17:E17"/>
    <mergeCell ref="F17:J17"/>
    <mergeCell ref="K17:N17"/>
    <mergeCell ref="O17:R17"/>
    <mergeCell ref="S17:V17"/>
    <mergeCell ref="A18:E18"/>
    <mergeCell ref="F18:J18"/>
    <mergeCell ref="K18:N18"/>
    <mergeCell ref="O18:R18"/>
    <mergeCell ref="S18:V18"/>
    <mergeCell ref="A15:E15"/>
    <mergeCell ref="F15:J15"/>
    <mergeCell ref="K15:N15"/>
    <mergeCell ref="O15:R15"/>
    <mergeCell ref="S15:V15"/>
    <mergeCell ref="A16:E16"/>
    <mergeCell ref="F16:J16"/>
    <mergeCell ref="K16:N16"/>
    <mergeCell ref="O16:R16"/>
    <mergeCell ref="S16:V16"/>
    <mergeCell ref="A13:E13"/>
    <mergeCell ref="F13:J13"/>
    <mergeCell ref="K13:N13"/>
    <mergeCell ref="O13:R13"/>
    <mergeCell ref="S13:V13"/>
    <mergeCell ref="A14:E14"/>
    <mergeCell ref="F14:J14"/>
    <mergeCell ref="K14:N14"/>
    <mergeCell ref="O14:R14"/>
    <mergeCell ref="S14:V14"/>
    <mergeCell ref="A11:E11"/>
    <mergeCell ref="F11:J11"/>
    <mergeCell ref="K11:N11"/>
    <mergeCell ref="O11:R11"/>
    <mergeCell ref="S11:V11"/>
    <mergeCell ref="A12:E12"/>
    <mergeCell ref="F12:J12"/>
    <mergeCell ref="K12:N12"/>
    <mergeCell ref="O12:R12"/>
    <mergeCell ref="S12:V12"/>
    <mergeCell ref="A9:E9"/>
    <mergeCell ref="F9:J9"/>
    <mergeCell ref="K9:N9"/>
    <mergeCell ref="O9:R9"/>
    <mergeCell ref="S9:V9"/>
    <mergeCell ref="A10:E10"/>
    <mergeCell ref="F10:J10"/>
    <mergeCell ref="K10:N10"/>
    <mergeCell ref="O10:R10"/>
    <mergeCell ref="S10:V10"/>
    <mergeCell ref="A7:E7"/>
    <mergeCell ref="F7:J7"/>
    <mergeCell ref="K7:N7"/>
    <mergeCell ref="O7:R7"/>
    <mergeCell ref="S7:V7"/>
    <mergeCell ref="A8:E8"/>
    <mergeCell ref="F8:J8"/>
    <mergeCell ref="K8:N8"/>
    <mergeCell ref="O8:R8"/>
    <mergeCell ref="S8:V8"/>
    <mergeCell ref="F4:J5"/>
    <mergeCell ref="K4:V4"/>
    <mergeCell ref="K5:N5"/>
    <mergeCell ref="O5:R5"/>
    <mergeCell ref="S5:V5"/>
    <mergeCell ref="A6:E6"/>
    <mergeCell ref="F6:J6"/>
    <mergeCell ref="K6:N6"/>
    <mergeCell ref="O6:R6"/>
    <mergeCell ref="S6:V6"/>
    <mergeCell ref="A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60"/>
  <sheetViews>
    <sheetView view="pageBreakPreview" zoomScaleNormal="100" zoomScaleSheetLayoutView="100" workbookViewId="0">
      <selection activeCell="AG32" sqref="AG32"/>
    </sheetView>
  </sheetViews>
  <sheetFormatPr defaultColWidth="2.875" defaultRowHeight="13.5" x14ac:dyDescent="0.15"/>
  <cols>
    <col min="1" max="5" width="3" customWidth="1"/>
    <col min="15" max="15" width="3" customWidth="1"/>
    <col min="25" max="25" width="3" customWidth="1"/>
    <col min="28" max="28" width="3" customWidth="1"/>
    <col min="34" max="34" width="9.25" customWidth="1"/>
    <col min="35" max="35" width="11.25" customWidth="1"/>
    <col min="36" max="36" width="11.75" customWidth="1"/>
  </cols>
  <sheetData>
    <row r="2" spans="1:36" ht="15" customHeight="1" x14ac:dyDescent="0.15">
      <c r="A2" s="34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36" ht="13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AA3" s="36" t="s">
        <v>86</v>
      </c>
      <c r="AB3" s="24"/>
    </row>
    <row r="4" spans="1:36" ht="13.5" customHeight="1" x14ac:dyDescent="0.15">
      <c r="A4" s="187" t="s">
        <v>87</v>
      </c>
      <c r="B4" s="188"/>
      <c r="C4" s="188"/>
      <c r="D4" s="188"/>
      <c r="E4" s="189"/>
      <c r="F4" s="187" t="s">
        <v>58</v>
      </c>
      <c r="G4" s="188"/>
      <c r="H4" s="189"/>
      <c r="I4" s="187" t="s">
        <v>59</v>
      </c>
      <c r="J4" s="188"/>
      <c r="K4" s="189"/>
      <c r="L4" s="187" t="s">
        <v>88</v>
      </c>
      <c r="M4" s="188"/>
      <c r="N4" s="188"/>
      <c r="O4" s="189"/>
      <c r="P4" s="187" t="s">
        <v>87</v>
      </c>
      <c r="Q4" s="188"/>
      <c r="R4" s="188"/>
      <c r="S4" s="188"/>
      <c r="T4" s="189"/>
      <c r="U4" s="187" t="s">
        <v>58</v>
      </c>
      <c r="V4" s="188"/>
      <c r="W4" s="189"/>
      <c r="X4" s="187" t="s">
        <v>59</v>
      </c>
      <c r="Y4" s="188"/>
      <c r="Z4" s="189"/>
      <c r="AA4" s="187" t="s">
        <v>88</v>
      </c>
      <c r="AB4" s="188"/>
      <c r="AC4" s="188"/>
      <c r="AD4" s="189"/>
      <c r="AH4" s="22" t="str">
        <f>A4</f>
        <v>年齢</v>
      </c>
      <c r="AI4" s="22" t="str">
        <f>F4</f>
        <v>男</v>
      </c>
      <c r="AJ4" s="22" t="str">
        <f>I4</f>
        <v>女</v>
      </c>
    </row>
    <row r="5" spans="1:36" ht="13.5" customHeight="1" x14ac:dyDescent="0.15">
      <c r="A5" s="178" t="s">
        <v>89</v>
      </c>
      <c r="B5" s="179"/>
      <c r="C5" s="179"/>
      <c r="D5" s="179"/>
      <c r="E5" s="180"/>
      <c r="F5" s="175">
        <v>144</v>
      </c>
      <c r="G5" s="176"/>
      <c r="H5" s="177"/>
      <c r="I5" s="175">
        <v>112</v>
      </c>
      <c r="J5" s="176"/>
      <c r="K5" s="177"/>
      <c r="L5" s="175">
        <f>SUM(F5:K5)</f>
        <v>256</v>
      </c>
      <c r="M5" s="176"/>
      <c r="N5" s="176"/>
      <c r="O5" s="177"/>
      <c r="P5" s="190" t="s">
        <v>90</v>
      </c>
      <c r="Q5" s="191"/>
      <c r="R5" s="191"/>
      <c r="S5" s="191"/>
      <c r="T5" s="192"/>
      <c r="U5" s="175">
        <v>213</v>
      </c>
      <c r="V5" s="176"/>
      <c r="W5" s="177"/>
      <c r="X5" s="175">
        <v>196</v>
      </c>
      <c r="Y5" s="176"/>
      <c r="Z5" s="177"/>
      <c r="AA5" s="175">
        <f>SUM(U5:Z5)</f>
        <v>409</v>
      </c>
      <c r="AB5" s="176"/>
      <c r="AC5" s="176"/>
      <c r="AD5" s="177"/>
      <c r="AH5" s="22" t="str">
        <f>SUBSTITUTE(A5,"歳","")</f>
        <v>0～4</v>
      </c>
      <c r="AI5" s="22">
        <f>F5*-1</f>
        <v>-144</v>
      </c>
      <c r="AJ5" s="22">
        <f t="shared" ref="AJ5:AJ15" si="0">I5</f>
        <v>112</v>
      </c>
    </row>
    <row r="6" spans="1:36" ht="13.5" customHeight="1" x14ac:dyDescent="0.15">
      <c r="A6" s="178" t="s">
        <v>91</v>
      </c>
      <c r="B6" s="179"/>
      <c r="C6" s="179"/>
      <c r="D6" s="179"/>
      <c r="E6" s="180"/>
      <c r="F6" s="175">
        <v>155</v>
      </c>
      <c r="G6" s="176"/>
      <c r="H6" s="177"/>
      <c r="I6" s="175">
        <v>130</v>
      </c>
      <c r="J6" s="176"/>
      <c r="K6" s="177"/>
      <c r="L6" s="175">
        <f t="shared" ref="L6:L15" si="1">SUM(F6:K6)</f>
        <v>285</v>
      </c>
      <c r="M6" s="176"/>
      <c r="N6" s="176"/>
      <c r="O6" s="177"/>
      <c r="P6" s="178" t="s">
        <v>92</v>
      </c>
      <c r="Q6" s="179"/>
      <c r="R6" s="179"/>
      <c r="S6" s="179"/>
      <c r="T6" s="180"/>
      <c r="U6" s="175">
        <v>243</v>
      </c>
      <c r="V6" s="176"/>
      <c r="W6" s="177"/>
      <c r="X6" s="175">
        <v>258</v>
      </c>
      <c r="Y6" s="176"/>
      <c r="Z6" s="177"/>
      <c r="AA6" s="175">
        <f t="shared" ref="AA6:AA14" si="2">SUM(U6:Z6)</f>
        <v>501</v>
      </c>
      <c r="AB6" s="176"/>
      <c r="AC6" s="176"/>
      <c r="AD6" s="177"/>
      <c r="AH6" s="22" t="str">
        <f t="shared" ref="AH6:AH15" si="3">SUBSTITUTE(A6,"歳","")</f>
        <v>5～9</v>
      </c>
      <c r="AI6" s="22">
        <f t="shared" ref="AI6:AI15" si="4">F6*-1</f>
        <v>-155</v>
      </c>
      <c r="AJ6" s="22">
        <f t="shared" si="0"/>
        <v>130</v>
      </c>
    </row>
    <row r="7" spans="1:36" ht="13.5" customHeight="1" x14ac:dyDescent="0.15">
      <c r="A7" s="178" t="s">
        <v>93</v>
      </c>
      <c r="B7" s="179"/>
      <c r="C7" s="179"/>
      <c r="D7" s="179"/>
      <c r="E7" s="180"/>
      <c r="F7" s="175">
        <v>154</v>
      </c>
      <c r="G7" s="176"/>
      <c r="H7" s="177"/>
      <c r="I7" s="175">
        <v>157</v>
      </c>
      <c r="J7" s="176"/>
      <c r="K7" s="177"/>
      <c r="L7" s="175">
        <f t="shared" si="1"/>
        <v>311</v>
      </c>
      <c r="M7" s="176"/>
      <c r="N7" s="176"/>
      <c r="O7" s="177"/>
      <c r="P7" s="178" t="s">
        <v>94</v>
      </c>
      <c r="Q7" s="179"/>
      <c r="R7" s="179"/>
      <c r="S7" s="179"/>
      <c r="T7" s="180"/>
      <c r="U7" s="175">
        <v>310</v>
      </c>
      <c r="V7" s="176"/>
      <c r="W7" s="177"/>
      <c r="X7" s="175">
        <v>273</v>
      </c>
      <c r="Y7" s="176"/>
      <c r="Z7" s="177"/>
      <c r="AA7" s="175">
        <f t="shared" si="2"/>
        <v>583</v>
      </c>
      <c r="AB7" s="176"/>
      <c r="AC7" s="176"/>
      <c r="AD7" s="177"/>
      <c r="AH7" s="22" t="str">
        <f t="shared" si="3"/>
        <v>10～14</v>
      </c>
      <c r="AI7" s="22">
        <f t="shared" si="4"/>
        <v>-154</v>
      </c>
      <c r="AJ7" s="22">
        <f t="shared" si="0"/>
        <v>157</v>
      </c>
    </row>
    <row r="8" spans="1:36" ht="13.5" customHeight="1" x14ac:dyDescent="0.15">
      <c r="A8" s="178" t="s">
        <v>95</v>
      </c>
      <c r="B8" s="179"/>
      <c r="C8" s="179"/>
      <c r="D8" s="179"/>
      <c r="E8" s="180"/>
      <c r="F8" s="175">
        <v>191</v>
      </c>
      <c r="G8" s="176"/>
      <c r="H8" s="177"/>
      <c r="I8" s="175">
        <v>147</v>
      </c>
      <c r="J8" s="176"/>
      <c r="K8" s="177"/>
      <c r="L8" s="175">
        <f t="shared" si="1"/>
        <v>338</v>
      </c>
      <c r="M8" s="176"/>
      <c r="N8" s="176"/>
      <c r="O8" s="177"/>
      <c r="P8" s="178" t="s">
        <v>96</v>
      </c>
      <c r="Q8" s="179"/>
      <c r="R8" s="179"/>
      <c r="S8" s="179"/>
      <c r="T8" s="180"/>
      <c r="U8" s="175">
        <v>172</v>
      </c>
      <c r="V8" s="176"/>
      <c r="W8" s="177"/>
      <c r="X8" s="175">
        <v>157</v>
      </c>
      <c r="Y8" s="176"/>
      <c r="Z8" s="177"/>
      <c r="AA8" s="175">
        <f t="shared" si="2"/>
        <v>329</v>
      </c>
      <c r="AB8" s="176"/>
      <c r="AC8" s="176"/>
      <c r="AD8" s="177"/>
      <c r="AH8" s="22" t="str">
        <f t="shared" si="3"/>
        <v>15～19</v>
      </c>
      <c r="AI8" s="22">
        <f t="shared" si="4"/>
        <v>-191</v>
      </c>
      <c r="AJ8" s="22">
        <f t="shared" si="0"/>
        <v>147</v>
      </c>
    </row>
    <row r="9" spans="1:36" ht="13.5" customHeight="1" x14ac:dyDescent="0.15">
      <c r="A9" s="178" t="s">
        <v>97</v>
      </c>
      <c r="B9" s="179"/>
      <c r="C9" s="179"/>
      <c r="D9" s="179"/>
      <c r="E9" s="180"/>
      <c r="F9" s="175">
        <v>136</v>
      </c>
      <c r="G9" s="176"/>
      <c r="H9" s="177"/>
      <c r="I9" s="175">
        <v>153</v>
      </c>
      <c r="J9" s="176"/>
      <c r="K9" s="177"/>
      <c r="L9" s="175">
        <f t="shared" si="1"/>
        <v>289</v>
      </c>
      <c r="M9" s="176"/>
      <c r="N9" s="176"/>
      <c r="O9" s="177"/>
      <c r="P9" s="178" t="s">
        <v>98</v>
      </c>
      <c r="Q9" s="179"/>
      <c r="R9" s="179"/>
      <c r="S9" s="179"/>
      <c r="T9" s="180"/>
      <c r="U9" s="175">
        <v>160</v>
      </c>
      <c r="V9" s="176"/>
      <c r="W9" s="177"/>
      <c r="X9" s="175">
        <v>212</v>
      </c>
      <c r="Y9" s="176"/>
      <c r="Z9" s="177"/>
      <c r="AA9" s="175">
        <f t="shared" si="2"/>
        <v>372</v>
      </c>
      <c r="AB9" s="176"/>
      <c r="AC9" s="176"/>
      <c r="AD9" s="177"/>
      <c r="AH9" s="22" t="str">
        <f t="shared" si="3"/>
        <v>20～24</v>
      </c>
      <c r="AI9" s="22">
        <f t="shared" si="4"/>
        <v>-136</v>
      </c>
      <c r="AJ9" s="22">
        <f t="shared" si="0"/>
        <v>153</v>
      </c>
    </row>
    <row r="10" spans="1:36" ht="13.5" customHeight="1" x14ac:dyDescent="0.15">
      <c r="A10" s="178" t="s">
        <v>99</v>
      </c>
      <c r="B10" s="179"/>
      <c r="C10" s="179"/>
      <c r="D10" s="179"/>
      <c r="E10" s="180"/>
      <c r="F10" s="175">
        <v>130</v>
      </c>
      <c r="G10" s="176"/>
      <c r="H10" s="177"/>
      <c r="I10" s="175">
        <v>128</v>
      </c>
      <c r="J10" s="176"/>
      <c r="K10" s="177"/>
      <c r="L10" s="175">
        <f t="shared" si="1"/>
        <v>258</v>
      </c>
      <c r="M10" s="176"/>
      <c r="N10" s="176"/>
      <c r="O10" s="177"/>
      <c r="P10" s="178" t="s">
        <v>100</v>
      </c>
      <c r="Q10" s="179"/>
      <c r="R10" s="179"/>
      <c r="S10" s="179"/>
      <c r="T10" s="180"/>
      <c r="U10" s="175">
        <v>135</v>
      </c>
      <c r="V10" s="176"/>
      <c r="W10" s="177"/>
      <c r="X10" s="175">
        <v>224</v>
      </c>
      <c r="Y10" s="176"/>
      <c r="Z10" s="177"/>
      <c r="AA10" s="175">
        <f t="shared" si="2"/>
        <v>359</v>
      </c>
      <c r="AB10" s="176"/>
      <c r="AC10" s="176"/>
      <c r="AD10" s="177"/>
      <c r="AH10" s="22" t="str">
        <f t="shared" si="3"/>
        <v>25～29</v>
      </c>
      <c r="AI10" s="22">
        <f t="shared" si="4"/>
        <v>-130</v>
      </c>
      <c r="AJ10" s="22">
        <f t="shared" si="0"/>
        <v>128</v>
      </c>
    </row>
    <row r="11" spans="1:36" ht="13.5" customHeight="1" x14ac:dyDescent="0.15">
      <c r="A11" s="178" t="s">
        <v>101</v>
      </c>
      <c r="B11" s="179"/>
      <c r="C11" s="179"/>
      <c r="D11" s="179"/>
      <c r="E11" s="180"/>
      <c r="F11" s="175">
        <v>153</v>
      </c>
      <c r="G11" s="176"/>
      <c r="H11" s="177"/>
      <c r="I11" s="175">
        <v>152</v>
      </c>
      <c r="J11" s="176"/>
      <c r="K11" s="177"/>
      <c r="L11" s="175">
        <f t="shared" si="1"/>
        <v>305</v>
      </c>
      <c r="M11" s="176"/>
      <c r="N11" s="176"/>
      <c r="O11" s="177"/>
      <c r="P11" s="178" t="s">
        <v>102</v>
      </c>
      <c r="Q11" s="179"/>
      <c r="R11" s="179"/>
      <c r="S11" s="179"/>
      <c r="T11" s="180"/>
      <c r="U11" s="175">
        <v>104</v>
      </c>
      <c r="V11" s="176"/>
      <c r="W11" s="177"/>
      <c r="X11" s="175">
        <v>198</v>
      </c>
      <c r="Y11" s="176"/>
      <c r="Z11" s="177"/>
      <c r="AA11" s="175">
        <f t="shared" si="2"/>
        <v>302</v>
      </c>
      <c r="AB11" s="176"/>
      <c r="AC11" s="176"/>
      <c r="AD11" s="177"/>
      <c r="AH11" s="22" t="str">
        <f t="shared" si="3"/>
        <v>30～34</v>
      </c>
      <c r="AI11" s="22">
        <f t="shared" si="4"/>
        <v>-153</v>
      </c>
      <c r="AJ11" s="22">
        <f t="shared" si="0"/>
        <v>152</v>
      </c>
    </row>
    <row r="12" spans="1:36" ht="13.5" customHeight="1" x14ac:dyDescent="0.15">
      <c r="A12" s="178" t="s">
        <v>103</v>
      </c>
      <c r="B12" s="179"/>
      <c r="C12" s="179"/>
      <c r="D12" s="179"/>
      <c r="E12" s="180"/>
      <c r="F12" s="175">
        <v>164</v>
      </c>
      <c r="G12" s="176"/>
      <c r="H12" s="177"/>
      <c r="I12" s="175">
        <v>163</v>
      </c>
      <c r="J12" s="176"/>
      <c r="K12" s="177"/>
      <c r="L12" s="175">
        <f t="shared" si="1"/>
        <v>327</v>
      </c>
      <c r="M12" s="176"/>
      <c r="N12" s="176"/>
      <c r="O12" s="177"/>
      <c r="P12" s="178" t="s">
        <v>104</v>
      </c>
      <c r="Q12" s="179"/>
      <c r="R12" s="179"/>
      <c r="S12" s="179"/>
      <c r="T12" s="180"/>
      <c r="U12" s="175">
        <v>60</v>
      </c>
      <c r="V12" s="176"/>
      <c r="W12" s="177"/>
      <c r="X12" s="175">
        <v>128</v>
      </c>
      <c r="Y12" s="176"/>
      <c r="Z12" s="177"/>
      <c r="AA12" s="175">
        <f t="shared" si="2"/>
        <v>188</v>
      </c>
      <c r="AB12" s="176"/>
      <c r="AC12" s="176"/>
      <c r="AD12" s="177"/>
      <c r="AH12" s="22" t="str">
        <f t="shared" si="3"/>
        <v>35～39</v>
      </c>
      <c r="AI12" s="22">
        <f t="shared" si="4"/>
        <v>-164</v>
      </c>
      <c r="AJ12" s="22">
        <f t="shared" si="0"/>
        <v>163</v>
      </c>
    </row>
    <row r="13" spans="1:36" ht="13.5" customHeight="1" x14ac:dyDescent="0.15">
      <c r="A13" s="178" t="s">
        <v>105</v>
      </c>
      <c r="B13" s="179"/>
      <c r="C13" s="179"/>
      <c r="D13" s="179"/>
      <c r="E13" s="180"/>
      <c r="F13" s="175">
        <v>171</v>
      </c>
      <c r="G13" s="176"/>
      <c r="H13" s="177"/>
      <c r="I13" s="175">
        <v>185</v>
      </c>
      <c r="J13" s="176"/>
      <c r="K13" s="177"/>
      <c r="L13" s="175">
        <f t="shared" si="1"/>
        <v>356</v>
      </c>
      <c r="M13" s="176"/>
      <c r="N13" s="176"/>
      <c r="O13" s="177"/>
      <c r="P13" s="178" t="s">
        <v>106</v>
      </c>
      <c r="Q13" s="179"/>
      <c r="R13" s="179"/>
      <c r="S13" s="179"/>
      <c r="T13" s="180"/>
      <c r="U13" s="175">
        <v>9</v>
      </c>
      <c r="V13" s="176"/>
      <c r="W13" s="177"/>
      <c r="X13" s="175">
        <v>43</v>
      </c>
      <c r="Y13" s="176"/>
      <c r="Z13" s="177"/>
      <c r="AA13" s="175">
        <f t="shared" si="2"/>
        <v>52</v>
      </c>
      <c r="AB13" s="176"/>
      <c r="AC13" s="176"/>
      <c r="AD13" s="177"/>
      <c r="AH13" s="22" t="str">
        <f t="shared" si="3"/>
        <v>40～44</v>
      </c>
      <c r="AI13" s="22">
        <f t="shared" si="4"/>
        <v>-171</v>
      </c>
      <c r="AJ13" s="22">
        <f t="shared" si="0"/>
        <v>185</v>
      </c>
    </row>
    <row r="14" spans="1:36" ht="13.5" customHeight="1" x14ac:dyDescent="0.15">
      <c r="A14" s="178" t="s">
        <v>107</v>
      </c>
      <c r="B14" s="179"/>
      <c r="C14" s="179"/>
      <c r="D14" s="179"/>
      <c r="E14" s="180"/>
      <c r="F14" s="175">
        <v>176</v>
      </c>
      <c r="G14" s="176"/>
      <c r="H14" s="177"/>
      <c r="I14" s="175">
        <v>185</v>
      </c>
      <c r="J14" s="176"/>
      <c r="K14" s="177"/>
      <c r="L14" s="175">
        <f t="shared" si="1"/>
        <v>361</v>
      </c>
      <c r="M14" s="176"/>
      <c r="N14" s="176"/>
      <c r="O14" s="177"/>
      <c r="P14" s="178" t="s">
        <v>108</v>
      </c>
      <c r="Q14" s="179"/>
      <c r="R14" s="179"/>
      <c r="S14" s="179"/>
      <c r="T14" s="180"/>
      <c r="U14" s="175">
        <v>2</v>
      </c>
      <c r="V14" s="176"/>
      <c r="W14" s="177"/>
      <c r="X14" s="175">
        <v>10</v>
      </c>
      <c r="Y14" s="176"/>
      <c r="Z14" s="177"/>
      <c r="AA14" s="175">
        <f t="shared" si="2"/>
        <v>12</v>
      </c>
      <c r="AB14" s="176"/>
      <c r="AC14" s="176"/>
      <c r="AD14" s="177"/>
      <c r="AH14" s="22" t="str">
        <f t="shared" si="3"/>
        <v>45～49</v>
      </c>
      <c r="AI14" s="22">
        <f t="shared" si="4"/>
        <v>-176</v>
      </c>
      <c r="AJ14" s="22">
        <f t="shared" si="0"/>
        <v>185</v>
      </c>
    </row>
    <row r="15" spans="1:36" ht="13.5" customHeight="1" x14ac:dyDescent="0.15">
      <c r="A15" s="178" t="s">
        <v>109</v>
      </c>
      <c r="B15" s="179"/>
      <c r="C15" s="179"/>
      <c r="D15" s="179"/>
      <c r="E15" s="180"/>
      <c r="F15" s="175">
        <v>195</v>
      </c>
      <c r="G15" s="176"/>
      <c r="H15" s="177"/>
      <c r="I15" s="175">
        <v>192</v>
      </c>
      <c r="J15" s="176"/>
      <c r="K15" s="177"/>
      <c r="L15" s="175">
        <f t="shared" si="1"/>
        <v>387</v>
      </c>
      <c r="M15" s="176"/>
      <c r="N15" s="176"/>
      <c r="O15" s="177"/>
      <c r="P15" s="178" t="s">
        <v>88</v>
      </c>
      <c r="Q15" s="179"/>
      <c r="R15" s="179"/>
      <c r="S15" s="179"/>
      <c r="T15" s="180"/>
      <c r="U15" s="181">
        <f>SUM(U5:W14,F5:H15)</f>
        <v>3177</v>
      </c>
      <c r="V15" s="182"/>
      <c r="W15" s="183"/>
      <c r="X15" s="181">
        <f>SUM(X5:Z14,I5:K15)</f>
        <v>3403</v>
      </c>
      <c r="Y15" s="182"/>
      <c r="Z15" s="183"/>
      <c r="AA15" s="184">
        <f t="shared" ref="AA15" si="5">SUM(U15:Z15)</f>
        <v>6580</v>
      </c>
      <c r="AB15" s="185"/>
      <c r="AC15" s="185"/>
      <c r="AD15" s="186"/>
      <c r="AE15" s="37"/>
      <c r="AH15" s="22" t="str">
        <f t="shared" si="3"/>
        <v>50～54</v>
      </c>
      <c r="AI15" s="22">
        <f t="shared" si="4"/>
        <v>-195</v>
      </c>
      <c r="AJ15" s="22">
        <f t="shared" si="0"/>
        <v>192</v>
      </c>
    </row>
    <row r="16" spans="1:36" ht="13.5" customHeight="1" x14ac:dyDescent="0.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9" t="s">
        <v>110</v>
      </c>
      <c r="AH16" s="22" t="str">
        <f>SUBSTITUTE(P5,"歳","")</f>
        <v>55～59</v>
      </c>
      <c r="AI16" s="22">
        <f>U5*-1</f>
        <v>-213</v>
      </c>
      <c r="AJ16" s="22">
        <f>X5</f>
        <v>196</v>
      </c>
    </row>
    <row r="17" spans="1:36" ht="13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AH17" s="22" t="str">
        <f t="shared" ref="AH17:AH24" si="6">SUBSTITUTE(P6,"歳","")</f>
        <v>60～64</v>
      </c>
      <c r="AI17" s="22">
        <f t="shared" ref="AI17:AI25" si="7">U6*-1</f>
        <v>-243</v>
      </c>
      <c r="AJ17" s="22">
        <f t="shared" ref="AJ17:AJ25" si="8">X6</f>
        <v>258</v>
      </c>
    </row>
    <row r="18" spans="1:36" ht="13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AH18" s="22" t="str">
        <f t="shared" si="6"/>
        <v>65～69</v>
      </c>
      <c r="AI18" s="22">
        <f t="shared" si="7"/>
        <v>-310</v>
      </c>
      <c r="AJ18" s="22">
        <f t="shared" si="8"/>
        <v>273</v>
      </c>
    </row>
    <row r="19" spans="1:36" ht="13.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AH19" s="22" t="str">
        <f t="shared" si="6"/>
        <v>70～74</v>
      </c>
      <c r="AI19" s="22">
        <f t="shared" si="7"/>
        <v>-172</v>
      </c>
      <c r="AJ19" s="22">
        <f t="shared" si="8"/>
        <v>157</v>
      </c>
    </row>
    <row r="20" spans="1:36" ht="13.5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AH20" s="22" t="str">
        <f t="shared" si="6"/>
        <v>75～79</v>
      </c>
      <c r="AI20" s="22">
        <f t="shared" si="7"/>
        <v>-160</v>
      </c>
      <c r="AJ20" s="22">
        <f t="shared" si="8"/>
        <v>212</v>
      </c>
    </row>
    <row r="21" spans="1:36" ht="13.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AE21" s="21"/>
      <c r="AH21" s="22" t="str">
        <f t="shared" si="6"/>
        <v>80～84</v>
      </c>
      <c r="AI21" s="22">
        <f t="shared" si="7"/>
        <v>-135</v>
      </c>
      <c r="AJ21" s="22">
        <f t="shared" si="8"/>
        <v>224</v>
      </c>
    </row>
    <row r="22" spans="1:36" ht="13.5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AD22" s="21"/>
      <c r="AH22" s="22" t="str">
        <f t="shared" si="6"/>
        <v>85～89</v>
      </c>
      <c r="AI22" s="22">
        <f t="shared" si="7"/>
        <v>-104</v>
      </c>
      <c r="AJ22" s="22">
        <f t="shared" si="8"/>
        <v>198</v>
      </c>
    </row>
    <row r="23" spans="1:36" ht="13.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7"/>
      <c r="AA23" s="7"/>
      <c r="AH23" s="22" t="str">
        <f t="shared" si="6"/>
        <v>90～94</v>
      </c>
      <c r="AI23" s="22">
        <f t="shared" si="7"/>
        <v>-60</v>
      </c>
      <c r="AJ23" s="22">
        <f t="shared" si="8"/>
        <v>128</v>
      </c>
    </row>
    <row r="24" spans="1:36" ht="13.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AB24" s="24"/>
      <c r="AC24" s="24"/>
      <c r="AD24" s="24"/>
      <c r="AE24" s="24"/>
      <c r="AH24" s="22" t="str">
        <f t="shared" si="6"/>
        <v>95～99</v>
      </c>
      <c r="AI24" s="22">
        <f t="shared" si="7"/>
        <v>-9</v>
      </c>
      <c r="AJ24" s="22">
        <f t="shared" si="8"/>
        <v>43</v>
      </c>
    </row>
    <row r="25" spans="1:36" ht="13.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H25" s="22" t="str">
        <f>SUBSTITUTE(P14,"歳以上","")&amp;"～"</f>
        <v>100～</v>
      </c>
      <c r="AI25" s="22">
        <f t="shared" si="7"/>
        <v>-2</v>
      </c>
      <c r="AJ25" s="22">
        <f t="shared" si="8"/>
        <v>10</v>
      </c>
    </row>
    <row r="26" spans="1:36" ht="13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6" ht="13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6" ht="13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6" ht="13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36" ht="13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36" ht="13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36" ht="13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3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3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3.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3.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3.5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3.5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3.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ht="13.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ht="13.5" customHeigh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ht="13.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ht="13.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ht="13.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ht="13.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ht="13.5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3.5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ht="13.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13.5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13.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ht="13.5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ht="13.5" customHeight="1" x14ac:dyDescent="0.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ht="13.5" customHeight="1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13.5" customHeight="1" x14ac:dyDescent="0.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ht="13.5" customHeight="1" x14ac:dyDescent="0.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13.5" customHeight="1" x14ac:dyDescent="0.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ht="13.5" customHeight="1" x14ac:dyDescent="0.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ht="13.5" customHeight="1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3.5" customHeight="1" x14ac:dyDescent="0.15"/>
    <row r="60" spans="1:25" ht="13.5" customHeight="1" x14ac:dyDescent="0.15"/>
  </sheetData>
  <mergeCells count="96">
    <mergeCell ref="X4:Z4"/>
    <mergeCell ref="AA4:AD4"/>
    <mergeCell ref="A5:E5"/>
    <mergeCell ref="F5:H5"/>
    <mergeCell ref="I5:K5"/>
    <mergeCell ref="L5:O5"/>
    <mergeCell ref="P5:T5"/>
    <mergeCell ref="U5:W5"/>
    <mergeCell ref="X5:Z5"/>
    <mergeCell ref="AA5:AD5"/>
    <mergeCell ref="A4:E4"/>
    <mergeCell ref="F4:H4"/>
    <mergeCell ref="I4:K4"/>
    <mergeCell ref="L4:O4"/>
    <mergeCell ref="P4:T4"/>
    <mergeCell ref="U4:W4"/>
    <mergeCell ref="X6:Z6"/>
    <mergeCell ref="AA6:AD6"/>
    <mergeCell ref="A7:E7"/>
    <mergeCell ref="F7:H7"/>
    <mergeCell ref="I7:K7"/>
    <mergeCell ref="L7:O7"/>
    <mergeCell ref="P7:T7"/>
    <mergeCell ref="U7:W7"/>
    <mergeCell ref="X7:Z7"/>
    <mergeCell ref="AA7:AD7"/>
    <mergeCell ref="A6:E6"/>
    <mergeCell ref="F6:H6"/>
    <mergeCell ref="I6:K6"/>
    <mergeCell ref="L6:O6"/>
    <mergeCell ref="P6:T6"/>
    <mergeCell ref="U6:W6"/>
    <mergeCell ref="X8:Z8"/>
    <mergeCell ref="AA8:AD8"/>
    <mergeCell ref="A9:E9"/>
    <mergeCell ref="F9:H9"/>
    <mergeCell ref="I9:K9"/>
    <mergeCell ref="L9:O9"/>
    <mergeCell ref="P9:T9"/>
    <mergeCell ref="U9:W9"/>
    <mergeCell ref="X9:Z9"/>
    <mergeCell ref="AA9:AD9"/>
    <mergeCell ref="A8:E8"/>
    <mergeCell ref="F8:H8"/>
    <mergeCell ref="I8:K8"/>
    <mergeCell ref="L8:O8"/>
    <mergeCell ref="P8:T8"/>
    <mergeCell ref="U8:W8"/>
    <mergeCell ref="X10:Z10"/>
    <mergeCell ref="AA10:AD10"/>
    <mergeCell ref="A11:E11"/>
    <mergeCell ref="F11:H11"/>
    <mergeCell ref="I11:K11"/>
    <mergeCell ref="L11:O11"/>
    <mergeCell ref="P11:T11"/>
    <mergeCell ref="U11:W11"/>
    <mergeCell ref="X11:Z11"/>
    <mergeCell ref="AA11:AD11"/>
    <mergeCell ref="A10:E10"/>
    <mergeCell ref="F10:H10"/>
    <mergeCell ref="I10:K10"/>
    <mergeCell ref="L10:O10"/>
    <mergeCell ref="P10:T10"/>
    <mergeCell ref="U10:W10"/>
    <mergeCell ref="X12:Z12"/>
    <mergeCell ref="AA12:AD12"/>
    <mergeCell ref="A13:E13"/>
    <mergeCell ref="F13:H13"/>
    <mergeCell ref="I13:K13"/>
    <mergeCell ref="L13:O13"/>
    <mergeCell ref="P13:T13"/>
    <mergeCell ref="U13:W13"/>
    <mergeCell ref="X13:Z13"/>
    <mergeCell ref="AA13:AD13"/>
    <mergeCell ref="A12:E12"/>
    <mergeCell ref="F12:H12"/>
    <mergeCell ref="I12:K12"/>
    <mergeCell ref="L12:O12"/>
    <mergeCell ref="P12:T12"/>
    <mergeCell ref="U12:W12"/>
    <mergeCell ref="X14:Z14"/>
    <mergeCell ref="AA14:AD14"/>
    <mergeCell ref="A15:E15"/>
    <mergeCell ref="F15:H15"/>
    <mergeCell ref="I15:K15"/>
    <mergeCell ref="L15:O15"/>
    <mergeCell ref="P15:T15"/>
    <mergeCell ref="U15:W15"/>
    <mergeCell ref="X15:Z15"/>
    <mergeCell ref="AA15:AD15"/>
    <mergeCell ref="A14:E14"/>
    <mergeCell ref="F14:H14"/>
    <mergeCell ref="I14:K14"/>
    <mergeCell ref="L14:O14"/>
    <mergeCell ref="P14:T14"/>
    <mergeCell ref="U14:W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view="pageBreakPreview" zoomScaleNormal="100" zoomScaleSheetLayoutView="100" workbookViewId="0">
      <selection activeCell="H10" sqref="H10:J10"/>
    </sheetView>
  </sheetViews>
  <sheetFormatPr defaultColWidth="2.875" defaultRowHeight="13.5" x14ac:dyDescent="0.15"/>
  <cols>
    <col min="1" max="6" width="3" customWidth="1"/>
    <col min="16" max="16" width="3" customWidth="1"/>
    <col min="30" max="30" width="3" customWidth="1"/>
  </cols>
  <sheetData>
    <row r="1" spans="1:31" ht="13.5" customHeight="1" x14ac:dyDescent="0.15"/>
    <row r="2" spans="1:31" ht="15" customHeight="1" x14ac:dyDescent="0.15">
      <c r="A2" s="34" t="s">
        <v>111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13.5" customHeight="1" x14ac:dyDescent="0.15">
      <c r="A3" s="3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13.5" customHeight="1" x14ac:dyDescent="0.15">
      <c r="A4" s="213" t="s">
        <v>112</v>
      </c>
      <c r="B4" s="194"/>
      <c r="C4" s="194"/>
      <c r="D4" s="195"/>
      <c r="E4" s="193" t="s">
        <v>113</v>
      </c>
      <c r="F4" s="194"/>
      <c r="G4" s="195"/>
      <c r="H4" s="193" t="s">
        <v>114</v>
      </c>
      <c r="I4" s="194"/>
      <c r="J4" s="195"/>
      <c r="K4" s="193" t="s">
        <v>115</v>
      </c>
      <c r="L4" s="199"/>
      <c r="M4" s="199"/>
      <c r="N4" s="200"/>
      <c r="O4" s="40"/>
      <c r="P4" s="213" t="s">
        <v>112</v>
      </c>
      <c r="Q4" s="194"/>
      <c r="R4" s="194"/>
      <c r="S4" s="195"/>
      <c r="T4" s="193" t="s">
        <v>113</v>
      </c>
      <c r="U4" s="194"/>
      <c r="V4" s="195"/>
      <c r="W4" s="193" t="s">
        <v>114</v>
      </c>
      <c r="X4" s="194"/>
      <c r="Y4" s="195"/>
      <c r="Z4" s="193" t="s">
        <v>115</v>
      </c>
      <c r="AA4" s="199"/>
      <c r="AB4" s="199"/>
      <c r="AC4" s="200"/>
      <c r="AD4" s="40"/>
      <c r="AE4" s="40"/>
    </row>
    <row r="5" spans="1:31" ht="13.5" customHeight="1" x14ac:dyDescent="0.15">
      <c r="A5" s="196"/>
      <c r="B5" s="197"/>
      <c r="C5" s="197"/>
      <c r="D5" s="198"/>
      <c r="E5" s="196"/>
      <c r="F5" s="197"/>
      <c r="G5" s="198"/>
      <c r="H5" s="196"/>
      <c r="I5" s="197"/>
      <c r="J5" s="198"/>
      <c r="K5" s="201"/>
      <c r="L5" s="202"/>
      <c r="M5" s="202"/>
      <c r="N5" s="203"/>
      <c r="O5" s="40"/>
      <c r="P5" s="196"/>
      <c r="Q5" s="197"/>
      <c r="R5" s="197"/>
      <c r="S5" s="198"/>
      <c r="T5" s="196"/>
      <c r="U5" s="197"/>
      <c r="V5" s="198"/>
      <c r="W5" s="196"/>
      <c r="X5" s="197"/>
      <c r="Y5" s="198"/>
      <c r="Z5" s="201"/>
      <c r="AA5" s="202"/>
      <c r="AB5" s="202"/>
      <c r="AC5" s="203"/>
      <c r="AD5" s="40"/>
      <c r="AE5" s="40"/>
    </row>
    <row r="6" spans="1:31" ht="13.5" customHeight="1" x14ac:dyDescent="0.15">
      <c r="A6" s="204" t="s">
        <v>207</v>
      </c>
      <c r="B6" s="205"/>
      <c r="C6" s="205"/>
      <c r="D6" s="206"/>
      <c r="E6" s="207">
        <v>64</v>
      </c>
      <c r="F6" s="208"/>
      <c r="G6" s="209"/>
      <c r="H6" s="207">
        <v>181</v>
      </c>
      <c r="I6" s="208"/>
      <c r="J6" s="209"/>
      <c r="K6" s="210">
        <f>ROUND(H6/E6,1)</f>
        <v>2.8</v>
      </c>
      <c r="L6" s="211"/>
      <c r="M6" s="211"/>
      <c r="N6" s="212"/>
      <c r="O6" s="40"/>
      <c r="P6" s="204" t="s">
        <v>208</v>
      </c>
      <c r="Q6" s="205"/>
      <c r="R6" s="205"/>
      <c r="S6" s="206"/>
      <c r="T6" s="207">
        <v>19</v>
      </c>
      <c r="U6" s="208"/>
      <c r="V6" s="209"/>
      <c r="W6" s="207">
        <v>45</v>
      </c>
      <c r="X6" s="208"/>
      <c r="Y6" s="209"/>
      <c r="Z6" s="210">
        <f>ROUND(W6/T6,1)</f>
        <v>2.4</v>
      </c>
      <c r="AA6" s="211"/>
      <c r="AB6" s="211"/>
      <c r="AC6" s="212"/>
      <c r="AD6" s="40"/>
      <c r="AE6" s="40"/>
    </row>
    <row r="7" spans="1:31" ht="13.5" customHeight="1" x14ac:dyDescent="0.15">
      <c r="A7" s="204" t="s">
        <v>209</v>
      </c>
      <c r="B7" s="205"/>
      <c r="C7" s="205"/>
      <c r="D7" s="206"/>
      <c r="E7" s="207">
        <v>30</v>
      </c>
      <c r="F7" s="208"/>
      <c r="G7" s="209"/>
      <c r="H7" s="207">
        <v>84</v>
      </c>
      <c r="I7" s="208"/>
      <c r="J7" s="209"/>
      <c r="K7" s="210">
        <f t="shared" ref="K7:K35" si="0">ROUND(H7/E7,1)</f>
        <v>2.8</v>
      </c>
      <c r="L7" s="211"/>
      <c r="M7" s="211"/>
      <c r="N7" s="212"/>
      <c r="O7" s="40"/>
      <c r="P7" s="204" t="s">
        <v>210</v>
      </c>
      <c r="Q7" s="205"/>
      <c r="R7" s="205"/>
      <c r="S7" s="206"/>
      <c r="T7" s="207">
        <v>29</v>
      </c>
      <c r="U7" s="208"/>
      <c r="V7" s="209"/>
      <c r="W7" s="207">
        <v>96</v>
      </c>
      <c r="X7" s="208"/>
      <c r="Y7" s="209"/>
      <c r="Z7" s="210">
        <f t="shared" ref="Z7:Z31" si="1">ROUND(W7/T7,1)</f>
        <v>3.3</v>
      </c>
      <c r="AA7" s="211"/>
      <c r="AB7" s="211"/>
      <c r="AC7" s="212"/>
    </row>
    <row r="8" spans="1:31" ht="13.5" customHeight="1" x14ac:dyDescent="0.15">
      <c r="A8" s="204" t="s">
        <v>211</v>
      </c>
      <c r="B8" s="205"/>
      <c r="C8" s="205"/>
      <c r="D8" s="206"/>
      <c r="E8" s="207">
        <v>23</v>
      </c>
      <c r="F8" s="208"/>
      <c r="G8" s="209"/>
      <c r="H8" s="207">
        <v>82</v>
      </c>
      <c r="I8" s="208"/>
      <c r="J8" s="209"/>
      <c r="K8" s="210">
        <f t="shared" si="0"/>
        <v>3.6</v>
      </c>
      <c r="L8" s="211"/>
      <c r="M8" s="211"/>
      <c r="N8" s="212"/>
      <c r="O8" s="40"/>
      <c r="P8" s="204" t="s">
        <v>212</v>
      </c>
      <c r="Q8" s="205"/>
      <c r="R8" s="205"/>
      <c r="S8" s="206"/>
      <c r="T8" s="207">
        <v>12</v>
      </c>
      <c r="U8" s="208"/>
      <c r="V8" s="209"/>
      <c r="W8" s="207">
        <v>37</v>
      </c>
      <c r="X8" s="208"/>
      <c r="Y8" s="209"/>
      <c r="Z8" s="210">
        <f t="shared" si="1"/>
        <v>3.1</v>
      </c>
      <c r="AA8" s="211"/>
      <c r="AB8" s="211"/>
      <c r="AC8" s="212"/>
    </row>
    <row r="9" spans="1:31" ht="13.5" customHeight="1" x14ac:dyDescent="0.15">
      <c r="A9" s="204" t="s">
        <v>213</v>
      </c>
      <c r="B9" s="205"/>
      <c r="C9" s="205"/>
      <c r="D9" s="206"/>
      <c r="E9" s="207">
        <v>83</v>
      </c>
      <c r="F9" s="208"/>
      <c r="G9" s="209"/>
      <c r="H9" s="207">
        <v>254</v>
      </c>
      <c r="I9" s="208"/>
      <c r="J9" s="209"/>
      <c r="K9" s="210">
        <f t="shared" si="0"/>
        <v>3.1</v>
      </c>
      <c r="L9" s="211"/>
      <c r="M9" s="211"/>
      <c r="N9" s="212"/>
      <c r="O9" s="40"/>
      <c r="P9" s="204" t="s">
        <v>214</v>
      </c>
      <c r="Q9" s="205"/>
      <c r="R9" s="205"/>
      <c r="S9" s="206"/>
      <c r="T9" s="207">
        <v>24</v>
      </c>
      <c r="U9" s="208"/>
      <c r="V9" s="209"/>
      <c r="W9" s="207">
        <v>69</v>
      </c>
      <c r="X9" s="208"/>
      <c r="Y9" s="209"/>
      <c r="Z9" s="210">
        <f t="shared" si="1"/>
        <v>2.9</v>
      </c>
      <c r="AA9" s="211"/>
      <c r="AB9" s="211"/>
      <c r="AC9" s="212"/>
    </row>
    <row r="10" spans="1:31" ht="13.5" customHeight="1" x14ac:dyDescent="0.15">
      <c r="A10" s="204" t="s">
        <v>215</v>
      </c>
      <c r="B10" s="205"/>
      <c r="C10" s="205"/>
      <c r="D10" s="206"/>
      <c r="E10" s="207">
        <v>49</v>
      </c>
      <c r="F10" s="208"/>
      <c r="G10" s="209"/>
      <c r="H10" s="207">
        <v>129</v>
      </c>
      <c r="I10" s="208"/>
      <c r="J10" s="209"/>
      <c r="K10" s="210">
        <f t="shared" si="0"/>
        <v>2.6</v>
      </c>
      <c r="L10" s="211"/>
      <c r="M10" s="211"/>
      <c r="N10" s="212"/>
      <c r="O10" s="40"/>
      <c r="P10" s="204" t="s">
        <v>216</v>
      </c>
      <c r="Q10" s="205"/>
      <c r="R10" s="205"/>
      <c r="S10" s="206"/>
      <c r="T10" s="207">
        <v>29</v>
      </c>
      <c r="U10" s="208"/>
      <c r="V10" s="209"/>
      <c r="W10" s="207">
        <v>99</v>
      </c>
      <c r="X10" s="208"/>
      <c r="Y10" s="209"/>
      <c r="Z10" s="210">
        <f t="shared" si="1"/>
        <v>3.4</v>
      </c>
      <c r="AA10" s="211"/>
      <c r="AB10" s="211"/>
      <c r="AC10" s="212"/>
    </row>
    <row r="11" spans="1:31" ht="13.5" customHeight="1" x14ac:dyDescent="0.15">
      <c r="A11" s="204" t="s">
        <v>217</v>
      </c>
      <c r="B11" s="205"/>
      <c r="C11" s="205"/>
      <c r="D11" s="206"/>
      <c r="E11" s="207">
        <v>149</v>
      </c>
      <c r="F11" s="208"/>
      <c r="G11" s="209"/>
      <c r="H11" s="207">
        <v>483</v>
      </c>
      <c r="I11" s="208"/>
      <c r="J11" s="209"/>
      <c r="K11" s="210">
        <f t="shared" si="0"/>
        <v>3.2</v>
      </c>
      <c r="L11" s="211"/>
      <c r="M11" s="211"/>
      <c r="N11" s="212"/>
      <c r="O11" s="40"/>
      <c r="P11" s="204" t="s">
        <v>218</v>
      </c>
      <c r="Q11" s="205"/>
      <c r="R11" s="205"/>
      <c r="S11" s="206"/>
      <c r="T11" s="207">
        <v>47</v>
      </c>
      <c r="U11" s="208"/>
      <c r="V11" s="209"/>
      <c r="W11" s="207">
        <v>139</v>
      </c>
      <c r="X11" s="208"/>
      <c r="Y11" s="209"/>
      <c r="Z11" s="210">
        <f t="shared" si="1"/>
        <v>3</v>
      </c>
      <c r="AA11" s="211"/>
      <c r="AB11" s="211"/>
      <c r="AC11" s="212"/>
    </row>
    <row r="12" spans="1:31" ht="13.5" customHeight="1" x14ac:dyDescent="0.15">
      <c r="A12" s="204" t="s">
        <v>219</v>
      </c>
      <c r="B12" s="205"/>
      <c r="C12" s="205"/>
      <c r="D12" s="206"/>
      <c r="E12" s="207">
        <v>30</v>
      </c>
      <c r="F12" s="208"/>
      <c r="G12" s="209"/>
      <c r="H12" s="207">
        <v>83</v>
      </c>
      <c r="I12" s="208"/>
      <c r="J12" s="209"/>
      <c r="K12" s="210">
        <f t="shared" si="0"/>
        <v>2.8</v>
      </c>
      <c r="L12" s="211"/>
      <c r="M12" s="211"/>
      <c r="N12" s="212"/>
      <c r="O12" s="40"/>
      <c r="P12" s="204" t="s">
        <v>220</v>
      </c>
      <c r="Q12" s="205"/>
      <c r="R12" s="205"/>
      <c r="S12" s="206"/>
      <c r="T12" s="207">
        <v>71</v>
      </c>
      <c r="U12" s="208"/>
      <c r="V12" s="209"/>
      <c r="W12" s="207">
        <v>242</v>
      </c>
      <c r="X12" s="208"/>
      <c r="Y12" s="209"/>
      <c r="Z12" s="210">
        <f t="shared" si="1"/>
        <v>3.4</v>
      </c>
      <c r="AA12" s="211"/>
      <c r="AB12" s="211"/>
      <c r="AC12" s="212"/>
    </row>
    <row r="13" spans="1:31" ht="13.5" customHeight="1" x14ac:dyDescent="0.15">
      <c r="A13" s="204" t="s">
        <v>221</v>
      </c>
      <c r="B13" s="205"/>
      <c r="C13" s="205"/>
      <c r="D13" s="206"/>
      <c r="E13" s="207">
        <v>74</v>
      </c>
      <c r="F13" s="208"/>
      <c r="G13" s="209"/>
      <c r="H13" s="207">
        <v>214</v>
      </c>
      <c r="I13" s="208"/>
      <c r="J13" s="209"/>
      <c r="K13" s="210">
        <f t="shared" si="0"/>
        <v>2.9</v>
      </c>
      <c r="L13" s="211"/>
      <c r="M13" s="211"/>
      <c r="N13" s="212"/>
      <c r="O13" s="40"/>
      <c r="P13" s="204" t="s">
        <v>222</v>
      </c>
      <c r="Q13" s="205"/>
      <c r="R13" s="205"/>
      <c r="S13" s="206"/>
      <c r="T13" s="207">
        <v>233</v>
      </c>
      <c r="U13" s="208"/>
      <c r="V13" s="209"/>
      <c r="W13" s="207">
        <v>335</v>
      </c>
      <c r="X13" s="208"/>
      <c r="Y13" s="209"/>
      <c r="Z13" s="210">
        <f t="shared" si="1"/>
        <v>1.4</v>
      </c>
      <c r="AA13" s="211"/>
      <c r="AB13" s="211"/>
      <c r="AC13" s="212"/>
    </row>
    <row r="14" spans="1:31" ht="13.5" customHeight="1" x14ac:dyDescent="0.15">
      <c r="A14" s="204" t="s">
        <v>223</v>
      </c>
      <c r="B14" s="205"/>
      <c r="C14" s="205"/>
      <c r="D14" s="206"/>
      <c r="E14" s="207">
        <v>84</v>
      </c>
      <c r="F14" s="208"/>
      <c r="G14" s="209"/>
      <c r="H14" s="207">
        <v>254</v>
      </c>
      <c r="I14" s="208"/>
      <c r="J14" s="209"/>
      <c r="K14" s="210">
        <f t="shared" si="0"/>
        <v>3</v>
      </c>
      <c r="L14" s="211"/>
      <c r="M14" s="211"/>
      <c r="N14" s="212"/>
      <c r="O14" s="40"/>
      <c r="P14" s="204" t="s">
        <v>224</v>
      </c>
      <c r="Q14" s="205"/>
      <c r="R14" s="205"/>
      <c r="S14" s="206"/>
      <c r="T14" s="207">
        <v>14</v>
      </c>
      <c r="U14" s="208"/>
      <c r="V14" s="209"/>
      <c r="W14" s="207">
        <v>36</v>
      </c>
      <c r="X14" s="208"/>
      <c r="Y14" s="209"/>
      <c r="Z14" s="210">
        <f t="shared" si="1"/>
        <v>2.6</v>
      </c>
      <c r="AA14" s="211"/>
      <c r="AB14" s="211"/>
      <c r="AC14" s="212"/>
    </row>
    <row r="15" spans="1:31" ht="13.5" customHeight="1" x14ac:dyDescent="0.15">
      <c r="A15" s="204" t="s">
        <v>225</v>
      </c>
      <c r="B15" s="205"/>
      <c r="C15" s="205"/>
      <c r="D15" s="206"/>
      <c r="E15" s="207">
        <v>41</v>
      </c>
      <c r="F15" s="208"/>
      <c r="G15" s="209"/>
      <c r="H15" s="207">
        <v>130</v>
      </c>
      <c r="I15" s="208"/>
      <c r="J15" s="209"/>
      <c r="K15" s="210">
        <f t="shared" si="0"/>
        <v>3.2</v>
      </c>
      <c r="L15" s="211"/>
      <c r="M15" s="211"/>
      <c r="N15" s="212"/>
      <c r="O15" s="40"/>
      <c r="P15" s="204" t="s">
        <v>226</v>
      </c>
      <c r="Q15" s="205"/>
      <c r="R15" s="205"/>
      <c r="S15" s="206"/>
      <c r="T15" s="207">
        <v>24</v>
      </c>
      <c r="U15" s="208"/>
      <c r="V15" s="209"/>
      <c r="W15" s="207">
        <v>66</v>
      </c>
      <c r="X15" s="208"/>
      <c r="Y15" s="209"/>
      <c r="Z15" s="210">
        <f t="shared" si="1"/>
        <v>2.8</v>
      </c>
      <c r="AA15" s="211"/>
      <c r="AB15" s="211"/>
      <c r="AC15" s="212"/>
    </row>
    <row r="16" spans="1:31" ht="13.5" customHeight="1" x14ac:dyDescent="0.15">
      <c r="A16" s="204" t="s">
        <v>227</v>
      </c>
      <c r="B16" s="205"/>
      <c r="C16" s="205"/>
      <c r="D16" s="206"/>
      <c r="E16" s="207">
        <v>28</v>
      </c>
      <c r="F16" s="208"/>
      <c r="G16" s="209"/>
      <c r="H16" s="207">
        <v>83</v>
      </c>
      <c r="I16" s="208"/>
      <c r="J16" s="209"/>
      <c r="K16" s="210">
        <f t="shared" si="0"/>
        <v>3</v>
      </c>
      <c r="L16" s="211"/>
      <c r="M16" s="211"/>
      <c r="N16" s="212"/>
      <c r="O16" s="40"/>
      <c r="P16" s="204" t="s">
        <v>228</v>
      </c>
      <c r="Q16" s="205"/>
      <c r="R16" s="205"/>
      <c r="S16" s="206"/>
      <c r="T16" s="207">
        <v>16</v>
      </c>
      <c r="U16" s="208"/>
      <c r="V16" s="209"/>
      <c r="W16" s="207">
        <v>64</v>
      </c>
      <c r="X16" s="208"/>
      <c r="Y16" s="209"/>
      <c r="Z16" s="210">
        <f t="shared" si="1"/>
        <v>4</v>
      </c>
      <c r="AA16" s="211"/>
      <c r="AB16" s="211"/>
      <c r="AC16" s="212"/>
    </row>
    <row r="17" spans="1:32" ht="13.5" customHeight="1" x14ac:dyDescent="0.15">
      <c r="A17" s="204" t="s">
        <v>229</v>
      </c>
      <c r="B17" s="205"/>
      <c r="C17" s="205"/>
      <c r="D17" s="206"/>
      <c r="E17" s="207">
        <v>37</v>
      </c>
      <c r="F17" s="208"/>
      <c r="G17" s="209"/>
      <c r="H17" s="207">
        <v>97</v>
      </c>
      <c r="I17" s="208"/>
      <c r="J17" s="209"/>
      <c r="K17" s="210">
        <f t="shared" si="0"/>
        <v>2.6</v>
      </c>
      <c r="L17" s="211"/>
      <c r="M17" s="211"/>
      <c r="N17" s="212"/>
      <c r="O17" s="40"/>
      <c r="P17" s="204" t="s">
        <v>230</v>
      </c>
      <c r="Q17" s="205"/>
      <c r="R17" s="205"/>
      <c r="S17" s="206"/>
      <c r="T17" s="207">
        <v>30</v>
      </c>
      <c r="U17" s="208"/>
      <c r="V17" s="209"/>
      <c r="W17" s="207">
        <v>113</v>
      </c>
      <c r="X17" s="208"/>
      <c r="Y17" s="209"/>
      <c r="Z17" s="210">
        <f t="shared" si="1"/>
        <v>3.8</v>
      </c>
      <c r="AA17" s="211"/>
      <c r="AB17" s="211"/>
      <c r="AC17" s="212"/>
      <c r="AD17" s="37"/>
      <c r="AE17" s="37"/>
      <c r="AF17" s="37"/>
    </row>
    <row r="18" spans="1:32" ht="13.5" customHeight="1" x14ac:dyDescent="0.15">
      <c r="A18" s="204" t="s">
        <v>231</v>
      </c>
      <c r="B18" s="205"/>
      <c r="C18" s="205"/>
      <c r="D18" s="206"/>
      <c r="E18" s="207">
        <v>59</v>
      </c>
      <c r="F18" s="208"/>
      <c r="G18" s="209"/>
      <c r="H18" s="207">
        <v>140</v>
      </c>
      <c r="I18" s="208"/>
      <c r="J18" s="209"/>
      <c r="K18" s="210">
        <f t="shared" si="0"/>
        <v>2.4</v>
      </c>
      <c r="L18" s="211"/>
      <c r="M18" s="211"/>
      <c r="N18" s="212"/>
      <c r="O18" s="40"/>
      <c r="P18" s="204" t="s">
        <v>232</v>
      </c>
      <c r="Q18" s="205"/>
      <c r="R18" s="205"/>
      <c r="S18" s="206"/>
      <c r="T18" s="207">
        <v>18</v>
      </c>
      <c r="U18" s="208"/>
      <c r="V18" s="209"/>
      <c r="W18" s="207">
        <v>30</v>
      </c>
      <c r="X18" s="208"/>
      <c r="Y18" s="209"/>
      <c r="Z18" s="210">
        <f t="shared" si="1"/>
        <v>1.7</v>
      </c>
      <c r="AA18" s="211"/>
      <c r="AB18" s="211"/>
      <c r="AC18" s="212"/>
    </row>
    <row r="19" spans="1:32" ht="13.5" customHeight="1" x14ac:dyDescent="0.15">
      <c r="A19" s="204" t="s">
        <v>233</v>
      </c>
      <c r="B19" s="205"/>
      <c r="C19" s="205"/>
      <c r="D19" s="206"/>
      <c r="E19" s="207">
        <v>46</v>
      </c>
      <c r="F19" s="208"/>
      <c r="G19" s="209"/>
      <c r="H19" s="207">
        <v>130</v>
      </c>
      <c r="I19" s="208"/>
      <c r="J19" s="209"/>
      <c r="K19" s="210">
        <f t="shared" si="0"/>
        <v>2.8</v>
      </c>
      <c r="L19" s="211"/>
      <c r="M19" s="211"/>
      <c r="N19" s="212"/>
      <c r="O19" s="40"/>
      <c r="P19" s="204" t="s">
        <v>234</v>
      </c>
      <c r="Q19" s="205"/>
      <c r="R19" s="205"/>
      <c r="S19" s="206"/>
      <c r="T19" s="207">
        <v>31</v>
      </c>
      <c r="U19" s="208"/>
      <c r="V19" s="209"/>
      <c r="W19" s="207">
        <v>54</v>
      </c>
      <c r="X19" s="208"/>
      <c r="Y19" s="209"/>
      <c r="Z19" s="210">
        <f t="shared" si="1"/>
        <v>1.7</v>
      </c>
      <c r="AA19" s="211"/>
      <c r="AB19" s="211"/>
      <c r="AC19" s="212"/>
    </row>
    <row r="20" spans="1:32" ht="13.5" customHeight="1" x14ac:dyDescent="0.15">
      <c r="A20" s="204" t="s">
        <v>235</v>
      </c>
      <c r="B20" s="205"/>
      <c r="C20" s="205"/>
      <c r="D20" s="206"/>
      <c r="E20" s="207">
        <v>30</v>
      </c>
      <c r="F20" s="208"/>
      <c r="G20" s="209"/>
      <c r="H20" s="207">
        <v>83</v>
      </c>
      <c r="I20" s="208"/>
      <c r="J20" s="209"/>
      <c r="K20" s="210">
        <f t="shared" si="0"/>
        <v>2.8</v>
      </c>
      <c r="L20" s="211"/>
      <c r="M20" s="211"/>
      <c r="N20" s="212"/>
      <c r="O20" s="24"/>
      <c r="P20" s="204" t="s">
        <v>236</v>
      </c>
      <c r="Q20" s="205"/>
      <c r="R20" s="205"/>
      <c r="S20" s="206"/>
      <c r="T20" s="207">
        <v>56</v>
      </c>
      <c r="U20" s="208"/>
      <c r="V20" s="209"/>
      <c r="W20" s="207">
        <v>127</v>
      </c>
      <c r="X20" s="208"/>
      <c r="Y20" s="209"/>
      <c r="Z20" s="210">
        <f t="shared" si="1"/>
        <v>2.2999999999999998</v>
      </c>
      <c r="AA20" s="211"/>
      <c r="AB20" s="211"/>
      <c r="AC20" s="212"/>
    </row>
    <row r="21" spans="1:32" ht="13.5" customHeight="1" x14ac:dyDescent="0.15">
      <c r="A21" s="204" t="s">
        <v>237</v>
      </c>
      <c r="B21" s="205"/>
      <c r="C21" s="205"/>
      <c r="D21" s="206"/>
      <c r="E21" s="207">
        <v>11</v>
      </c>
      <c r="F21" s="208"/>
      <c r="G21" s="209"/>
      <c r="H21" s="207">
        <v>24</v>
      </c>
      <c r="I21" s="208"/>
      <c r="J21" s="209"/>
      <c r="K21" s="210">
        <f t="shared" si="0"/>
        <v>2.2000000000000002</v>
      </c>
      <c r="L21" s="211"/>
      <c r="M21" s="211"/>
      <c r="N21" s="212"/>
      <c r="O21" s="24"/>
      <c r="P21" s="204" t="s">
        <v>238</v>
      </c>
      <c r="Q21" s="205"/>
      <c r="R21" s="205"/>
      <c r="S21" s="206"/>
      <c r="T21" s="207">
        <v>26</v>
      </c>
      <c r="U21" s="208"/>
      <c r="V21" s="209"/>
      <c r="W21" s="207">
        <v>49</v>
      </c>
      <c r="X21" s="208"/>
      <c r="Y21" s="209"/>
      <c r="Z21" s="210">
        <f t="shared" si="1"/>
        <v>1.9</v>
      </c>
      <c r="AA21" s="211"/>
      <c r="AB21" s="211"/>
      <c r="AC21" s="212"/>
    </row>
    <row r="22" spans="1:32" ht="13.5" customHeight="1" x14ac:dyDescent="0.15">
      <c r="A22" s="204" t="s">
        <v>239</v>
      </c>
      <c r="B22" s="205"/>
      <c r="C22" s="205"/>
      <c r="D22" s="206"/>
      <c r="E22" s="207">
        <v>17</v>
      </c>
      <c r="F22" s="208"/>
      <c r="G22" s="209"/>
      <c r="H22" s="207">
        <v>56</v>
      </c>
      <c r="I22" s="208"/>
      <c r="J22" s="209"/>
      <c r="K22" s="210">
        <f t="shared" si="0"/>
        <v>3.3</v>
      </c>
      <c r="L22" s="211"/>
      <c r="M22" s="211"/>
      <c r="N22" s="212"/>
      <c r="O22" s="24"/>
      <c r="P22" s="204" t="s">
        <v>240</v>
      </c>
      <c r="Q22" s="205"/>
      <c r="R22" s="205"/>
      <c r="S22" s="206"/>
      <c r="T22" s="207">
        <v>21</v>
      </c>
      <c r="U22" s="208"/>
      <c r="V22" s="209"/>
      <c r="W22" s="207">
        <v>47</v>
      </c>
      <c r="X22" s="208"/>
      <c r="Y22" s="209"/>
      <c r="Z22" s="210">
        <f t="shared" si="1"/>
        <v>2.2000000000000002</v>
      </c>
      <c r="AA22" s="211"/>
      <c r="AB22" s="211"/>
      <c r="AC22" s="212"/>
    </row>
    <row r="23" spans="1:32" ht="13.5" customHeight="1" x14ac:dyDescent="0.15">
      <c r="A23" s="204" t="s">
        <v>241</v>
      </c>
      <c r="B23" s="205"/>
      <c r="C23" s="205"/>
      <c r="D23" s="206"/>
      <c r="E23" s="207">
        <v>29</v>
      </c>
      <c r="F23" s="208"/>
      <c r="G23" s="209"/>
      <c r="H23" s="207">
        <v>106</v>
      </c>
      <c r="I23" s="208"/>
      <c r="J23" s="209"/>
      <c r="K23" s="210">
        <f t="shared" si="0"/>
        <v>3.7</v>
      </c>
      <c r="L23" s="211"/>
      <c r="M23" s="211"/>
      <c r="N23" s="212"/>
      <c r="O23" s="24"/>
      <c r="P23" s="204" t="s">
        <v>242</v>
      </c>
      <c r="Q23" s="205"/>
      <c r="R23" s="205"/>
      <c r="S23" s="206"/>
      <c r="T23" s="207">
        <v>27</v>
      </c>
      <c r="U23" s="208"/>
      <c r="V23" s="209"/>
      <c r="W23" s="207">
        <v>60</v>
      </c>
      <c r="X23" s="208"/>
      <c r="Y23" s="209"/>
      <c r="Z23" s="210">
        <f t="shared" si="1"/>
        <v>2.2000000000000002</v>
      </c>
      <c r="AA23" s="211"/>
      <c r="AB23" s="211"/>
      <c r="AC23" s="212"/>
      <c r="AF23" s="60"/>
    </row>
    <row r="24" spans="1:32" ht="13.5" customHeight="1" x14ac:dyDescent="0.15">
      <c r="A24" s="204" t="s">
        <v>243</v>
      </c>
      <c r="B24" s="205"/>
      <c r="C24" s="205"/>
      <c r="D24" s="206"/>
      <c r="E24" s="207">
        <v>30</v>
      </c>
      <c r="F24" s="208"/>
      <c r="G24" s="209"/>
      <c r="H24" s="207">
        <v>108</v>
      </c>
      <c r="I24" s="208"/>
      <c r="J24" s="209"/>
      <c r="K24" s="210">
        <f t="shared" si="0"/>
        <v>3.6</v>
      </c>
      <c r="L24" s="211"/>
      <c r="M24" s="211"/>
      <c r="N24" s="212"/>
      <c r="O24" s="24"/>
      <c r="P24" s="204" t="s">
        <v>244</v>
      </c>
      <c r="Q24" s="205"/>
      <c r="R24" s="205"/>
      <c r="S24" s="206"/>
      <c r="T24" s="207">
        <v>14</v>
      </c>
      <c r="U24" s="208"/>
      <c r="V24" s="209"/>
      <c r="W24" s="207">
        <v>31</v>
      </c>
      <c r="X24" s="208"/>
      <c r="Y24" s="209"/>
      <c r="Z24" s="210">
        <f t="shared" si="1"/>
        <v>2.2000000000000002</v>
      </c>
      <c r="AA24" s="211"/>
      <c r="AB24" s="211"/>
      <c r="AC24" s="212"/>
      <c r="AE24" s="60"/>
    </row>
    <row r="25" spans="1:32" ht="13.5" customHeight="1" x14ac:dyDescent="0.15">
      <c r="A25" s="204" t="s">
        <v>245</v>
      </c>
      <c r="B25" s="205"/>
      <c r="C25" s="205"/>
      <c r="D25" s="206"/>
      <c r="E25" s="207">
        <v>59</v>
      </c>
      <c r="F25" s="208"/>
      <c r="G25" s="209"/>
      <c r="H25" s="207">
        <v>208</v>
      </c>
      <c r="I25" s="208"/>
      <c r="J25" s="209"/>
      <c r="K25" s="210">
        <f t="shared" si="0"/>
        <v>3.5</v>
      </c>
      <c r="L25" s="211"/>
      <c r="M25" s="211"/>
      <c r="N25" s="212"/>
      <c r="O25" s="24"/>
      <c r="P25" s="204" t="s">
        <v>246</v>
      </c>
      <c r="Q25" s="205"/>
      <c r="R25" s="205"/>
      <c r="S25" s="206"/>
      <c r="T25" s="207">
        <v>33</v>
      </c>
      <c r="U25" s="208"/>
      <c r="V25" s="209"/>
      <c r="W25" s="207">
        <v>82</v>
      </c>
      <c r="X25" s="208"/>
      <c r="Y25" s="209"/>
      <c r="Z25" s="210">
        <f t="shared" si="1"/>
        <v>2.5</v>
      </c>
      <c r="AA25" s="211"/>
      <c r="AB25" s="211"/>
      <c r="AC25" s="212"/>
    </row>
    <row r="26" spans="1:32" ht="13.5" customHeight="1" x14ac:dyDescent="0.15">
      <c r="A26" s="204" t="s">
        <v>247</v>
      </c>
      <c r="B26" s="205"/>
      <c r="C26" s="205"/>
      <c r="D26" s="206"/>
      <c r="E26" s="207">
        <v>43</v>
      </c>
      <c r="F26" s="208"/>
      <c r="G26" s="209"/>
      <c r="H26" s="207">
        <v>150</v>
      </c>
      <c r="I26" s="208"/>
      <c r="J26" s="209"/>
      <c r="K26" s="210">
        <f t="shared" si="0"/>
        <v>3.5</v>
      </c>
      <c r="L26" s="211"/>
      <c r="M26" s="211"/>
      <c r="N26" s="212"/>
      <c r="O26" s="24"/>
      <c r="P26" s="204" t="s">
        <v>248</v>
      </c>
      <c r="Q26" s="205"/>
      <c r="R26" s="205"/>
      <c r="S26" s="206"/>
      <c r="T26" s="207">
        <v>34</v>
      </c>
      <c r="U26" s="208"/>
      <c r="V26" s="209"/>
      <c r="W26" s="207">
        <v>76</v>
      </c>
      <c r="X26" s="208"/>
      <c r="Y26" s="209"/>
      <c r="Z26" s="210">
        <f t="shared" si="1"/>
        <v>2.2000000000000002</v>
      </c>
      <c r="AA26" s="211"/>
      <c r="AB26" s="211"/>
      <c r="AC26" s="212"/>
    </row>
    <row r="27" spans="1:32" ht="13.5" customHeight="1" x14ac:dyDescent="0.15">
      <c r="A27" s="204" t="s">
        <v>116</v>
      </c>
      <c r="B27" s="205"/>
      <c r="C27" s="205"/>
      <c r="D27" s="206"/>
      <c r="E27" s="207">
        <v>36</v>
      </c>
      <c r="F27" s="208"/>
      <c r="G27" s="209"/>
      <c r="H27" s="207">
        <v>97</v>
      </c>
      <c r="I27" s="208"/>
      <c r="J27" s="209"/>
      <c r="K27" s="210">
        <f t="shared" si="0"/>
        <v>2.7</v>
      </c>
      <c r="L27" s="211"/>
      <c r="M27" s="211"/>
      <c r="N27" s="212"/>
      <c r="O27" s="24"/>
      <c r="P27" s="204" t="s">
        <v>249</v>
      </c>
      <c r="Q27" s="205"/>
      <c r="R27" s="205"/>
      <c r="S27" s="206"/>
      <c r="T27" s="207">
        <v>9</v>
      </c>
      <c r="U27" s="208"/>
      <c r="V27" s="209"/>
      <c r="W27" s="207">
        <v>19</v>
      </c>
      <c r="X27" s="208"/>
      <c r="Y27" s="209"/>
      <c r="Z27" s="210">
        <f t="shared" si="1"/>
        <v>2.1</v>
      </c>
      <c r="AA27" s="211"/>
      <c r="AB27" s="211"/>
      <c r="AC27" s="212"/>
    </row>
    <row r="28" spans="1:32" ht="13.5" customHeight="1" x14ac:dyDescent="0.15">
      <c r="A28" s="204" t="s">
        <v>250</v>
      </c>
      <c r="B28" s="205"/>
      <c r="C28" s="205"/>
      <c r="D28" s="206"/>
      <c r="E28" s="207">
        <v>19</v>
      </c>
      <c r="F28" s="208"/>
      <c r="G28" s="209"/>
      <c r="H28" s="207">
        <v>50</v>
      </c>
      <c r="I28" s="208"/>
      <c r="J28" s="209"/>
      <c r="K28" s="210">
        <f t="shared" si="0"/>
        <v>2.6</v>
      </c>
      <c r="L28" s="211"/>
      <c r="M28" s="211"/>
      <c r="N28" s="212"/>
      <c r="O28" s="24"/>
      <c r="P28" s="204" t="s">
        <v>251</v>
      </c>
      <c r="Q28" s="205"/>
      <c r="R28" s="205"/>
      <c r="S28" s="206"/>
      <c r="T28" s="207">
        <v>79</v>
      </c>
      <c r="U28" s="208"/>
      <c r="V28" s="209"/>
      <c r="W28" s="207">
        <v>215</v>
      </c>
      <c r="X28" s="208"/>
      <c r="Y28" s="209"/>
      <c r="Z28" s="210">
        <f t="shared" si="1"/>
        <v>2.7</v>
      </c>
      <c r="AA28" s="211"/>
      <c r="AB28" s="211"/>
      <c r="AC28" s="212"/>
      <c r="AD28" s="9"/>
      <c r="AE28" s="9"/>
      <c r="AF28" s="9"/>
    </row>
    <row r="29" spans="1:32" ht="13.5" customHeight="1" x14ac:dyDescent="0.15">
      <c r="A29" s="204" t="s">
        <v>252</v>
      </c>
      <c r="B29" s="205"/>
      <c r="C29" s="205"/>
      <c r="D29" s="206"/>
      <c r="E29" s="207">
        <v>20</v>
      </c>
      <c r="F29" s="208"/>
      <c r="G29" s="209"/>
      <c r="H29" s="207">
        <v>42</v>
      </c>
      <c r="I29" s="208"/>
      <c r="J29" s="209"/>
      <c r="K29" s="210">
        <f t="shared" si="0"/>
        <v>2.1</v>
      </c>
      <c r="L29" s="211"/>
      <c r="M29" s="211"/>
      <c r="N29" s="212"/>
      <c r="O29" s="24"/>
      <c r="P29" s="204" t="s">
        <v>253</v>
      </c>
      <c r="Q29" s="205"/>
      <c r="R29" s="205"/>
      <c r="S29" s="206"/>
      <c r="T29" s="207">
        <v>63</v>
      </c>
      <c r="U29" s="208"/>
      <c r="V29" s="209"/>
      <c r="W29" s="207">
        <v>140</v>
      </c>
      <c r="X29" s="208"/>
      <c r="Y29" s="209"/>
      <c r="Z29" s="210">
        <f t="shared" si="1"/>
        <v>2.2000000000000002</v>
      </c>
      <c r="AA29" s="211"/>
      <c r="AB29" s="211"/>
      <c r="AC29" s="212"/>
      <c r="AD29" s="9"/>
      <c r="AE29" s="9"/>
      <c r="AF29" s="9"/>
    </row>
    <row r="30" spans="1:32" ht="13.5" customHeight="1" x14ac:dyDescent="0.15">
      <c r="A30" s="204" t="s">
        <v>254</v>
      </c>
      <c r="B30" s="205"/>
      <c r="C30" s="205"/>
      <c r="D30" s="206"/>
      <c r="E30" s="207">
        <v>25</v>
      </c>
      <c r="F30" s="208"/>
      <c r="G30" s="209"/>
      <c r="H30" s="207">
        <v>104</v>
      </c>
      <c r="I30" s="208"/>
      <c r="J30" s="209"/>
      <c r="K30" s="210">
        <f t="shared" si="0"/>
        <v>4.2</v>
      </c>
      <c r="L30" s="211"/>
      <c r="M30" s="211"/>
      <c r="N30" s="212"/>
      <c r="O30" s="24"/>
      <c r="P30" s="204" t="s">
        <v>255</v>
      </c>
      <c r="Q30" s="205"/>
      <c r="R30" s="205"/>
      <c r="S30" s="206"/>
      <c r="T30" s="207">
        <v>40</v>
      </c>
      <c r="U30" s="208"/>
      <c r="V30" s="209"/>
      <c r="W30" s="207">
        <v>96</v>
      </c>
      <c r="X30" s="208"/>
      <c r="Y30" s="209"/>
      <c r="Z30" s="210">
        <f t="shared" si="1"/>
        <v>2.4</v>
      </c>
      <c r="AA30" s="211"/>
      <c r="AB30" s="211"/>
      <c r="AC30" s="212"/>
    </row>
    <row r="31" spans="1:32" ht="13.5" customHeight="1" x14ac:dyDescent="0.15">
      <c r="A31" s="204" t="s">
        <v>256</v>
      </c>
      <c r="B31" s="205"/>
      <c r="C31" s="205"/>
      <c r="D31" s="206"/>
      <c r="E31" s="207">
        <v>22</v>
      </c>
      <c r="F31" s="208"/>
      <c r="G31" s="209"/>
      <c r="H31" s="207">
        <v>65</v>
      </c>
      <c r="I31" s="208"/>
      <c r="J31" s="209"/>
      <c r="K31" s="210">
        <f t="shared" si="0"/>
        <v>3</v>
      </c>
      <c r="L31" s="211"/>
      <c r="M31" s="211"/>
      <c r="N31" s="212"/>
      <c r="O31" s="24"/>
      <c r="P31" s="204" t="s">
        <v>257</v>
      </c>
      <c r="Q31" s="205"/>
      <c r="R31" s="205"/>
      <c r="S31" s="206"/>
      <c r="T31" s="207">
        <v>52</v>
      </c>
      <c r="U31" s="208"/>
      <c r="V31" s="209"/>
      <c r="W31" s="207">
        <v>133</v>
      </c>
      <c r="X31" s="208"/>
      <c r="Y31" s="209"/>
      <c r="Z31" s="210">
        <f t="shared" si="1"/>
        <v>2.6</v>
      </c>
      <c r="AA31" s="211"/>
      <c r="AB31" s="211"/>
      <c r="AC31" s="212"/>
    </row>
    <row r="32" spans="1:32" ht="13.5" customHeight="1" x14ac:dyDescent="0.15">
      <c r="A32" s="204" t="s">
        <v>258</v>
      </c>
      <c r="B32" s="205"/>
      <c r="C32" s="205"/>
      <c r="D32" s="206"/>
      <c r="E32" s="207">
        <v>37</v>
      </c>
      <c r="F32" s="208"/>
      <c r="G32" s="209"/>
      <c r="H32" s="207">
        <v>122</v>
      </c>
      <c r="I32" s="208"/>
      <c r="J32" s="209"/>
      <c r="K32" s="210">
        <f t="shared" si="0"/>
        <v>3.3</v>
      </c>
      <c r="L32" s="211"/>
      <c r="M32" s="211"/>
      <c r="N32" s="212"/>
      <c r="O32" s="24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</row>
    <row r="33" spans="1:29" ht="13.5" customHeight="1" x14ac:dyDescent="0.15">
      <c r="A33" s="204" t="s">
        <v>259</v>
      </c>
      <c r="B33" s="205"/>
      <c r="C33" s="205"/>
      <c r="D33" s="206"/>
      <c r="E33" s="207">
        <v>42</v>
      </c>
      <c r="F33" s="208"/>
      <c r="G33" s="209"/>
      <c r="H33" s="207">
        <v>136</v>
      </c>
      <c r="I33" s="208"/>
      <c r="J33" s="209"/>
      <c r="K33" s="210">
        <f t="shared" si="0"/>
        <v>3.2</v>
      </c>
      <c r="L33" s="211"/>
      <c r="M33" s="211"/>
      <c r="N33" s="212"/>
      <c r="O33" s="24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</row>
    <row r="34" spans="1:29" ht="13.5" customHeight="1" x14ac:dyDescent="0.15">
      <c r="A34" s="204" t="s">
        <v>260</v>
      </c>
      <c r="B34" s="205"/>
      <c r="C34" s="205"/>
      <c r="D34" s="206"/>
      <c r="E34" s="207">
        <v>36</v>
      </c>
      <c r="F34" s="208"/>
      <c r="G34" s="209"/>
      <c r="H34" s="207">
        <v>115</v>
      </c>
      <c r="I34" s="208"/>
      <c r="J34" s="209"/>
      <c r="K34" s="210">
        <f t="shared" si="0"/>
        <v>3.2</v>
      </c>
      <c r="L34" s="211"/>
      <c r="M34" s="211"/>
      <c r="N34" s="212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9" ht="13.5" customHeight="1" x14ac:dyDescent="0.15">
      <c r="A35" s="204" t="s">
        <v>261</v>
      </c>
      <c r="B35" s="205"/>
      <c r="C35" s="205"/>
      <c r="D35" s="206"/>
      <c r="E35" s="207">
        <v>85</v>
      </c>
      <c r="F35" s="208"/>
      <c r="G35" s="209"/>
      <c r="H35" s="207">
        <v>275</v>
      </c>
      <c r="I35" s="208"/>
      <c r="J35" s="209"/>
      <c r="K35" s="210">
        <f t="shared" si="0"/>
        <v>3.2</v>
      </c>
      <c r="L35" s="211"/>
      <c r="M35" s="211"/>
      <c r="N35" s="212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9" ht="13.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9" ht="13.5" customHeight="1" x14ac:dyDescent="0.15">
      <c r="A37" s="178" t="s">
        <v>117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5"/>
      <c r="T37" s="181">
        <f>SUM(E6:E35)+SUM(T6:T31)</f>
        <v>2389</v>
      </c>
      <c r="U37" s="176"/>
      <c r="V37" s="177"/>
      <c r="W37" s="181">
        <f>SUM(H6:H35)+SUM(W6:W31)</f>
        <v>6585</v>
      </c>
      <c r="X37" s="176"/>
      <c r="Y37" s="177"/>
      <c r="Z37" s="210">
        <f t="shared" ref="Z37" si="2">ROUND(W37/T37,1)</f>
        <v>2.8</v>
      </c>
      <c r="AA37" s="211"/>
      <c r="AB37" s="211"/>
      <c r="AC37" s="212"/>
    </row>
    <row r="38" spans="1:29" ht="13.5" customHeight="1" x14ac:dyDescent="0.1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/>
      <c r="U38" s="44"/>
      <c r="V38" s="44"/>
      <c r="W38" s="43"/>
      <c r="X38" s="44"/>
      <c r="Y38" s="44"/>
      <c r="Z38" s="44"/>
      <c r="AA38" s="44"/>
      <c r="AB38" s="44"/>
      <c r="AC38" s="44"/>
    </row>
    <row r="39" spans="1:29" ht="13.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9" ht="15" customHeight="1" x14ac:dyDescent="0.15">
      <c r="A40" s="23" t="s">
        <v>118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9" ht="13.5" customHeigh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9" ht="13.5" customHeight="1" x14ac:dyDescent="0.15">
      <c r="A42" s="213" t="s">
        <v>119</v>
      </c>
      <c r="B42" s="194"/>
      <c r="C42" s="194"/>
      <c r="D42" s="194"/>
      <c r="E42" s="194"/>
      <c r="F42" s="194"/>
      <c r="G42" s="194"/>
      <c r="H42" s="195"/>
      <c r="I42" s="213" t="s">
        <v>120</v>
      </c>
      <c r="J42" s="194"/>
      <c r="K42" s="194"/>
      <c r="L42" s="195"/>
      <c r="M42" s="187" t="s">
        <v>121</v>
      </c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9"/>
      <c r="Y42" s="219" t="s">
        <v>122</v>
      </c>
      <c r="Z42" s="220"/>
      <c r="AA42" s="220"/>
      <c r="AB42" s="220"/>
      <c r="AC42" s="221"/>
    </row>
    <row r="43" spans="1:29" ht="13.5" customHeight="1" x14ac:dyDescent="0.15">
      <c r="A43" s="196"/>
      <c r="B43" s="197"/>
      <c r="C43" s="197"/>
      <c r="D43" s="197"/>
      <c r="E43" s="197"/>
      <c r="F43" s="197"/>
      <c r="G43" s="197"/>
      <c r="H43" s="198"/>
      <c r="I43" s="196"/>
      <c r="J43" s="197"/>
      <c r="K43" s="197"/>
      <c r="L43" s="198"/>
      <c r="M43" s="187" t="s">
        <v>123</v>
      </c>
      <c r="N43" s="188"/>
      <c r="O43" s="188"/>
      <c r="P43" s="189"/>
      <c r="Q43" s="187" t="s">
        <v>124</v>
      </c>
      <c r="R43" s="188"/>
      <c r="S43" s="188"/>
      <c r="T43" s="189"/>
      <c r="U43" s="187" t="s">
        <v>88</v>
      </c>
      <c r="V43" s="188"/>
      <c r="W43" s="188"/>
      <c r="X43" s="189"/>
      <c r="Y43" s="222"/>
      <c r="Z43" s="223"/>
      <c r="AA43" s="223"/>
      <c r="AB43" s="223"/>
      <c r="AC43" s="224"/>
    </row>
    <row r="44" spans="1:29" ht="13.5" customHeight="1" x14ac:dyDescent="0.15">
      <c r="A44" s="204" t="s">
        <v>125</v>
      </c>
      <c r="B44" s="205"/>
      <c r="C44" s="205"/>
      <c r="D44" s="205"/>
      <c r="E44" s="205"/>
      <c r="F44" s="205"/>
      <c r="G44" s="205"/>
      <c r="H44" s="206"/>
      <c r="I44" s="184">
        <v>200</v>
      </c>
      <c r="J44" s="185"/>
      <c r="K44" s="185"/>
      <c r="L44" s="186"/>
      <c r="M44" s="184">
        <v>299</v>
      </c>
      <c r="N44" s="185"/>
      <c r="O44" s="185"/>
      <c r="P44" s="186"/>
      <c r="Q44" s="184">
        <v>302</v>
      </c>
      <c r="R44" s="185"/>
      <c r="S44" s="185"/>
      <c r="T44" s="186"/>
      <c r="U44" s="184">
        <f>M44+Q44</f>
        <v>601</v>
      </c>
      <c r="V44" s="185"/>
      <c r="W44" s="185"/>
      <c r="X44" s="186"/>
      <c r="Y44" s="216">
        <f>ROUND(U44/I44,1)</f>
        <v>3</v>
      </c>
      <c r="Z44" s="217"/>
      <c r="AA44" s="217"/>
      <c r="AB44" s="217"/>
      <c r="AC44" s="218"/>
    </row>
    <row r="45" spans="1:29" ht="13.5" customHeight="1" x14ac:dyDescent="0.15">
      <c r="A45" s="204" t="s">
        <v>262</v>
      </c>
      <c r="B45" s="205"/>
      <c r="C45" s="205"/>
      <c r="D45" s="205"/>
      <c r="E45" s="205"/>
      <c r="F45" s="205"/>
      <c r="G45" s="205"/>
      <c r="H45" s="206"/>
      <c r="I45" s="184">
        <v>228</v>
      </c>
      <c r="J45" s="185"/>
      <c r="K45" s="185"/>
      <c r="L45" s="186"/>
      <c r="M45" s="184">
        <v>340</v>
      </c>
      <c r="N45" s="185"/>
      <c r="O45" s="185"/>
      <c r="P45" s="186"/>
      <c r="Q45" s="184">
        <v>355</v>
      </c>
      <c r="R45" s="185"/>
      <c r="S45" s="185"/>
      <c r="T45" s="186"/>
      <c r="U45" s="184">
        <f t="shared" ref="U45:U51" si="3">M45+Q45</f>
        <v>695</v>
      </c>
      <c r="V45" s="185"/>
      <c r="W45" s="185"/>
      <c r="X45" s="186"/>
      <c r="Y45" s="216">
        <f t="shared" ref="Y45:Y52" si="4">ROUND(U45/I45,1)</f>
        <v>3</v>
      </c>
      <c r="Z45" s="217"/>
      <c r="AA45" s="217"/>
      <c r="AB45" s="217"/>
      <c r="AC45" s="218"/>
    </row>
    <row r="46" spans="1:29" ht="13.5" customHeight="1" x14ac:dyDescent="0.15">
      <c r="A46" s="204" t="s">
        <v>263</v>
      </c>
      <c r="B46" s="205"/>
      <c r="C46" s="205"/>
      <c r="D46" s="205"/>
      <c r="E46" s="205"/>
      <c r="F46" s="205"/>
      <c r="G46" s="205"/>
      <c r="H46" s="206"/>
      <c r="I46" s="184">
        <v>427</v>
      </c>
      <c r="J46" s="185"/>
      <c r="K46" s="185"/>
      <c r="L46" s="186"/>
      <c r="M46" s="184">
        <v>564</v>
      </c>
      <c r="N46" s="185"/>
      <c r="O46" s="185"/>
      <c r="P46" s="186"/>
      <c r="Q46" s="184">
        <v>647</v>
      </c>
      <c r="R46" s="185"/>
      <c r="S46" s="185"/>
      <c r="T46" s="186"/>
      <c r="U46" s="184">
        <f t="shared" si="3"/>
        <v>1211</v>
      </c>
      <c r="V46" s="185"/>
      <c r="W46" s="185"/>
      <c r="X46" s="186"/>
      <c r="Y46" s="216">
        <f t="shared" si="4"/>
        <v>2.8</v>
      </c>
      <c r="Z46" s="217"/>
      <c r="AA46" s="217"/>
      <c r="AB46" s="217"/>
      <c r="AC46" s="218"/>
    </row>
    <row r="47" spans="1:29" ht="13.5" customHeight="1" x14ac:dyDescent="0.15">
      <c r="A47" s="204" t="s">
        <v>126</v>
      </c>
      <c r="B47" s="205"/>
      <c r="C47" s="205"/>
      <c r="D47" s="205"/>
      <c r="E47" s="205"/>
      <c r="F47" s="205"/>
      <c r="G47" s="205"/>
      <c r="H47" s="206"/>
      <c r="I47" s="184">
        <v>483</v>
      </c>
      <c r="J47" s="185"/>
      <c r="K47" s="185"/>
      <c r="L47" s="186"/>
      <c r="M47" s="184">
        <v>771</v>
      </c>
      <c r="N47" s="185"/>
      <c r="O47" s="185"/>
      <c r="P47" s="186"/>
      <c r="Q47" s="184">
        <v>807</v>
      </c>
      <c r="R47" s="185"/>
      <c r="S47" s="185"/>
      <c r="T47" s="186"/>
      <c r="U47" s="184">
        <f t="shared" si="3"/>
        <v>1578</v>
      </c>
      <c r="V47" s="185"/>
      <c r="W47" s="185"/>
      <c r="X47" s="186"/>
      <c r="Y47" s="216">
        <f t="shared" si="4"/>
        <v>3.3</v>
      </c>
      <c r="Z47" s="217"/>
      <c r="AA47" s="217"/>
      <c r="AB47" s="217"/>
      <c r="AC47" s="218"/>
    </row>
    <row r="48" spans="1:29" ht="13.5" customHeight="1" x14ac:dyDescent="0.15">
      <c r="A48" s="204" t="s">
        <v>264</v>
      </c>
      <c r="B48" s="205"/>
      <c r="C48" s="205"/>
      <c r="D48" s="205"/>
      <c r="E48" s="205"/>
      <c r="F48" s="205"/>
      <c r="G48" s="205"/>
      <c r="H48" s="206"/>
      <c r="I48" s="184">
        <v>464</v>
      </c>
      <c r="J48" s="185"/>
      <c r="K48" s="185"/>
      <c r="L48" s="186"/>
      <c r="M48" s="184">
        <v>502</v>
      </c>
      <c r="N48" s="185"/>
      <c r="O48" s="185"/>
      <c r="P48" s="186"/>
      <c r="Q48" s="184">
        <v>560</v>
      </c>
      <c r="R48" s="185"/>
      <c r="S48" s="185"/>
      <c r="T48" s="186"/>
      <c r="U48" s="184">
        <f t="shared" si="3"/>
        <v>1062</v>
      </c>
      <c r="V48" s="185"/>
      <c r="W48" s="185"/>
      <c r="X48" s="186"/>
      <c r="Y48" s="216">
        <f t="shared" si="4"/>
        <v>2.2999999999999998</v>
      </c>
      <c r="Z48" s="217"/>
      <c r="AA48" s="217"/>
      <c r="AB48" s="217"/>
      <c r="AC48" s="218"/>
    </row>
    <row r="49" spans="1:29" ht="13.5" customHeight="1" x14ac:dyDescent="0.15">
      <c r="A49" s="204" t="s">
        <v>265</v>
      </c>
      <c r="B49" s="205"/>
      <c r="C49" s="205"/>
      <c r="D49" s="205"/>
      <c r="E49" s="205"/>
      <c r="F49" s="205"/>
      <c r="G49" s="205"/>
      <c r="H49" s="206"/>
      <c r="I49" s="184">
        <v>102</v>
      </c>
      <c r="J49" s="185"/>
      <c r="K49" s="185"/>
      <c r="L49" s="186"/>
      <c r="M49" s="184">
        <v>154</v>
      </c>
      <c r="N49" s="185"/>
      <c r="O49" s="185"/>
      <c r="P49" s="186"/>
      <c r="Q49" s="184">
        <v>155</v>
      </c>
      <c r="R49" s="185"/>
      <c r="S49" s="185"/>
      <c r="T49" s="186"/>
      <c r="U49" s="184">
        <f t="shared" si="3"/>
        <v>309</v>
      </c>
      <c r="V49" s="185"/>
      <c r="W49" s="185"/>
      <c r="X49" s="186"/>
      <c r="Y49" s="216">
        <f t="shared" si="4"/>
        <v>3</v>
      </c>
      <c r="Z49" s="217"/>
      <c r="AA49" s="217"/>
      <c r="AB49" s="217"/>
      <c r="AC49" s="218"/>
    </row>
    <row r="50" spans="1:29" ht="13.5" customHeight="1" x14ac:dyDescent="0.15">
      <c r="A50" s="204" t="s">
        <v>266</v>
      </c>
      <c r="B50" s="205"/>
      <c r="C50" s="205"/>
      <c r="D50" s="205"/>
      <c r="E50" s="205"/>
      <c r="F50" s="205"/>
      <c r="G50" s="205"/>
      <c r="H50" s="206"/>
      <c r="I50" s="184">
        <v>251</v>
      </c>
      <c r="J50" s="185"/>
      <c r="K50" s="185"/>
      <c r="L50" s="186"/>
      <c r="M50" s="184">
        <v>262</v>
      </c>
      <c r="N50" s="185"/>
      <c r="O50" s="185"/>
      <c r="P50" s="186"/>
      <c r="Q50" s="184">
        <v>283</v>
      </c>
      <c r="R50" s="185"/>
      <c r="S50" s="185"/>
      <c r="T50" s="186"/>
      <c r="U50" s="184">
        <f t="shared" si="3"/>
        <v>545</v>
      </c>
      <c r="V50" s="185"/>
      <c r="W50" s="185"/>
      <c r="X50" s="186"/>
      <c r="Y50" s="216">
        <f t="shared" si="4"/>
        <v>2.2000000000000002</v>
      </c>
      <c r="Z50" s="217"/>
      <c r="AA50" s="217"/>
      <c r="AB50" s="217"/>
      <c r="AC50" s="218"/>
    </row>
    <row r="51" spans="1:29" ht="13.5" customHeight="1" x14ac:dyDescent="0.15">
      <c r="A51" s="204" t="s">
        <v>267</v>
      </c>
      <c r="B51" s="205"/>
      <c r="C51" s="205"/>
      <c r="D51" s="205"/>
      <c r="E51" s="205"/>
      <c r="F51" s="205"/>
      <c r="G51" s="205"/>
      <c r="H51" s="206"/>
      <c r="I51" s="184">
        <v>234</v>
      </c>
      <c r="J51" s="185"/>
      <c r="K51" s="185"/>
      <c r="L51" s="186"/>
      <c r="M51" s="184">
        <v>279</v>
      </c>
      <c r="N51" s="185"/>
      <c r="O51" s="185"/>
      <c r="P51" s="186"/>
      <c r="Q51" s="184">
        <v>305</v>
      </c>
      <c r="R51" s="185"/>
      <c r="S51" s="185"/>
      <c r="T51" s="186"/>
      <c r="U51" s="184">
        <f t="shared" si="3"/>
        <v>584</v>
      </c>
      <c r="V51" s="185"/>
      <c r="W51" s="185"/>
      <c r="X51" s="186"/>
      <c r="Y51" s="216">
        <f t="shared" si="4"/>
        <v>2.5</v>
      </c>
      <c r="Z51" s="217"/>
      <c r="AA51" s="217"/>
      <c r="AB51" s="217"/>
      <c r="AC51" s="218"/>
    </row>
    <row r="52" spans="1:29" ht="13.5" customHeight="1" x14ac:dyDescent="0.15">
      <c r="A52" s="225" t="s">
        <v>127</v>
      </c>
      <c r="B52" s="226"/>
      <c r="C52" s="226"/>
      <c r="D52" s="226"/>
      <c r="E52" s="226"/>
      <c r="F52" s="226"/>
      <c r="G52" s="226"/>
      <c r="H52" s="227"/>
      <c r="I52" s="184">
        <f>SUM(I44:L51)</f>
        <v>2389</v>
      </c>
      <c r="J52" s="185"/>
      <c r="K52" s="185"/>
      <c r="L52" s="186"/>
      <c r="M52" s="184">
        <f t="shared" ref="M52" si="5">SUM(M44:P51)</f>
        <v>3171</v>
      </c>
      <c r="N52" s="185"/>
      <c r="O52" s="185"/>
      <c r="P52" s="186"/>
      <c r="Q52" s="184">
        <f t="shared" ref="Q52" si="6">SUM(Q44:T51)</f>
        <v>3414</v>
      </c>
      <c r="R52" s="185"/>
      <c r="S52" s="185"/>
      <c r="T52" s="186"/>
      <c r="U52" s="184">
        <f t="shared" ref="U52" si="7">SUM(U44:X51)</f>
        <v>6585</v>
      </c>
      <c r="V52" s="185"/>
      <c r="W52" s="185"/>
      <c r="X52" s="186"/>
      <c r="Y52" s="216">
        <f t="shared" si="4"/>
        <v>2.8</v>
      </c>
      <c r="Z52" s="217"/>
      <c r="AA52" s="217"/>
      <c r="AB52" s="217"/>
      <c r="AC52" s="218"/>
    </row>
    <row r="53" spans="1:29" ht="13.5" customHeight="1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72" t="s">
        <v>268</v>
      </c>
    </row>
    <row r="54" spans="1:29" ht="13.5" customHeight="1" x14ac:dyDescent="0.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9" ht="13.5" customHeight="1" x14ac:dyDescent="0.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9" ht="13.5" customHeight="1" x14ac:dyDescent="0.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9" ht="13.5" customHeight="1" x14ac:dyDescent="0.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9" ht="13.5" customHeight="1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9" ht="13.5" customHeight="1" x14ac:dyDescent="0.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9" ht="13.5" customHeight="1" x14ac:dyDescent="0.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9" x14ac:dyDescent="0.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</sheetData>
  <mergeCells count="297">
    <mergeCell ref="A52:H52"/>
    <mergeCell ref="I52:L52"/>
    <mergeCell ref="M52:P52"/>
    <mergeCell ref="Q52:T52"/>
    <mergeCell ref="U52:X52"/>
    <mergeCell ref="Y52:AC52"/>
    <mergeCell ref="A51:H51"/>
    <mergeCell ref="I51:L51"/>
    <mergeCell ref="M51:P51"/>
    <mergeCell ref="Q51:T51"/>
    <mergeCell ref="U51:X51"/>
    <mergeCell ref="Y51:AC51"/>
    <mergeCell ref="A50:H50"/>
    <mergeCell ref="I50:L50"/>
    <mergeCell ref="M50:P50"/>
    <mergeCell ref="Q50:T50"/>
    <mergeCell ref="U50:X50"/>
    <mergeCell ref="Y50:AC50"/>
    <mergeCell ref="A49:H49"/>
    <mergeCell ref="I49:L49"/>
    <mergeCell ref="M49:P49"/>
    <mergeCell ref="Q49:T49"/>
    <mergeCell ref="U49:X49"/>
    <mergeCell ref="Y49:AC49"/>
    <mergeCell ref="A48:H48"/>
    <mergeCell ref="I48:L48"/>
    <mergeCell ref="M48:P48"/>
    <mergeCell ref="Q48:T48"/>
    <mergeCell ref="U48:X48"/>
    <mergeCell ref="Y48:AC48"/>
    <mergeCell ref="A47:H47"/>
    <mergeCell ref="I47:L47"/>
    <mergeCell ref="M47:P47"/>
    <mergeCell ref="Q47:T47"/>
    <mergeCell ref="U47:X47"/>
    <mergeCell ref="Y47:AC47"/>
    <mergeCell ref="A46:H46"/>
    <mergeCell ref="I46:L46"/>
    <mergeCell ref="M46:P46"/>
    <mergeCell ref="Q46:T46"/>
    <mergeCell ref="U46:X46"/>
    <mergeCell ref="Y46:AC46"/>
    <mergeCell ref="A45:H45"/>
    <mergeCell ref="I45:L45"/>
    <mergeCell ref="M45:P45"/>
    <mergeCell ref="Q45:T45"/>
    <mergeCell ref="U45:X45"/>
    <mergeCell ref="Y45:AC45"/>
    <mergeCell ref="A44:H44"/>
    <mergeCell ref="I44:L44"/>
    <mergeCell ref="M44:P44"/>
    <mergeCell ref="Q44:T44"/>
    <mergeCell ref="U44:X44"/>
    <mergeCell ref="Y44:AC44"/>
    <mergeCell ref="W37:Y37"/>
    <mergeCell ref="Z37:AC37"/>
    <mergeCell ref="A42:H43"/>
    <mergeCell ref="I42:L43"/>
    <mergeCell ref="M42:X42"/>
    <mergeCell ref="Y42:AC43"/>
    <mergeCell ref="M43:P43"/>
    <mergeCell ref="Q43:T43"/>
    <mergeCell ref="U43:X43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9"/>
  <sheetViews>
    <sheetView view="pageBreakPreview" zoomScaleNormal="100" zoomScaleSheetLayoutView="100" workbookViewId="0">
      <selection activeCell="J10" sqref="J10:L10"/>
    </sheetView>
  </sheetViews>
  <sheetFormatPr defaultColWidth="2.875" defaultRowHeight="13.5" x14ac:dyDescent="0.1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2" ht="15" customHeight="1" x14ac:dyDescent="0.15">
      <c r="A2" s="34" t="s">
        <v>128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40"/>
    </row>
    <row r="3" spans="1:32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48"/>
      <c r="AA3" s="35"/>
      <c r="AB3" s="35"/>
      <c r="AC3" s="35"/>
      <c r="AD3" s="48" t="s">
        <v>86</v>
      </c>
      <c r="AE3" s="40"/>
    </row>
    <row r="4" spans="1:32" ht="15" customHeight="1" x14ac:dyDescent="0.15">
      <c r="A4" s="213" t="s">
        <v>35</v>
      </c>
      <c r="B4" s="194"/>
      <c r="C4" s="194"/>
      <c r="D4" s="213" t="s">
        <v>129</v>
      </c>
      <c r="E4" s="194"/>
      <c r="F4" s="194"/>
      <c r="G4" s="213" t="s">
        <v>130</v>
      </c>
      <c r="H4" s="194"/>
      <c r="I4" s="194"/>
      <c r="J4" s="213" t="s">
        <v>131</v>
      </c>
      <c r="K4" s="194"/>
      <c r="L4" s="194"/>
      <c r="M4" s="213" t="s">
        <v>132</v>
      </c>
      <c r="N4" s="194"/>
      <c r="O4" s="194"/>
      <c r="P4" s="213" t="s">
        <v>133</v>
      </c>
      <c r="Q4" s="194"/>
      <c r="R4" s="194"/>
      <c r="S4" s="213" t="s">
        <v>134</v>
      </c>
      <c r="T4" s="194"/>
      <c r="U4" s="194"/>
      <c r="V4" s="213" t="s">
        <v>135</v>
      </c>
      <c r="W4" s="194"/>
      <c r="X4" s="194"/>
      <c r="Y4" s="213" t="s">
        <v>136</v>
      </c>
      <c r="Z4" s="194"/>
      <c r="AA4" s="194"/>
      <c r="AB4" s="213" t="s">
        <v>137</v>
      </c>
      <c r="AC4" s="194"/>
      <c r="AD4" s="195"/>
      <c r="AE4" s="40"/>
    </row>
    <row r="5" spans="1:32" ht="15" customHeight="1" x14ac:dyDescent="0.15">
      <c r="A5" s="225" t="s">
        <v>138</v>
      </c>
      <c r="B5" s="226"/>
      <c r="C5" s="227"/>
      <c r="D5" s="228">
        <v>6538</v>
      </c>
      <c r="E5" s="228"/>
      <c r="F5" s="228"/>
      <c r="G5" s="229">
        <v>579</v>
      </c>
      <c r="H5" s="230"/>
      <c r="I5" s="231"/>
      <c r="J5" s="229">
        <v>686</v>
      </c>
      <c r="K5" s="230"/>
      <c r="L5" s="231"/>
      <c r="M5" s="232">
        <v>1251</v>
      </c>
      <c r="N5" s="232"/>
      <c r="O5" s="232"/>
      <c r="P5" s="232">
        <v>1504</v>
      </c>
      <c r="Q5" s="232"/>
      <c r="R5" s="232"/>
      <c r="S5" s="233">
        <v>1101</v>
      </c>
      <c r="T5" s="233"/>
      <c r="U5" s="233"/>
      <c r="V5" s="233">
        <v>294</v>
      </c>
      <c r="W5" s="233"/>
      <c r="X5" s="233"/>
      <c r="Y5" s="233">
        <v>550</v>
      </c>
      <c r="Z5" s="233"/>
      <c r="AA5" s="233"/>
      <c r="AB5" s="233">
        <v>573</v>
      </c>
      <c r="AC5" s="233"/>
      <c r="AD5" s="233"/>
      <c r="AE5" s="40"/>
    </row>
    <row r="6" spans="1:32" ht="15" customHeight="1" x14ac:dyDescent="0.15">
      <c r="A6" s="225" t="s">
        <v>89</v>
      </c>
      <c r="B6" s="226"/>
      <c r="C6" s="227"/>
      <c r="D6" s="228">
        <v>260</v>
      </c>
      <c r="E6" s="228"/>
      <c r="F6" s="228"/>
      <c r="G6" s="235">
        <v>20</v>
      </c>
      <c r="H6" s="236"/>
      <c r="I6" s="237"/>
      <c r="J6" s="234">
        <v>34</v>
      </c>
      <c r="K6" s="234"/>
      <c r="L6" s="234"/>
      <c r="M6" s="232">
        <v>53</v>
      </c>
      <c r="N6" s="232"/>
      <c r="O6" s="232"/>
      <c r="P6" s="232">
        <v>50</v>
      </c>
      <c r="Q6" s="232"/>
      <c r="R6" s="232"/>
      <c r="S6" s="233">
        <v>59</v>
      </c>
      <c r="T6" s="233"/>
      <c r="U6" s="233"/>
      <c r="V6" s="233">
        <v>12</v>
      </c>
      <c r="W6" s="233"/>
      <c r="X6" s="233"/>
      <c r="Y6" s="233">
        <v>14</v>
      </c>
      <c r="Z6" s="233"/>
      <c r="AA6" s="233"/>
      <c r="AB6" s="233">
        <v>18</v>
      </c>
      <c r="AC6" s="233"/>
      <c r="AD6" s="233"/>
    </row>
    <row r="7" spans="1:32" ht="15" customHeight="1" x14ac:dyDescent="0.15">
      <c r="A7" s="225" t="s">
        <v>91</v>
      </c>
      <c r="B7" s="226"/>
      <c r="C7" s="227"/>
      <c r="D7" s="228">
        <v>273</v>
      </c>
      <c r="E7" s="228"/>
      <c r="F7" s="228"/>
      <c r="G7" s="229">
        <v>26</v>
      </c>
      <c r="H7" s="230"/>
      <c r="I7" s="231"/>
      <c r="J7" s="234">
        <v>43</v>
      </c>
      <c r="K7" s="234"/>
      <c r="L7" s="234"/>
      <c r="M7" s="232">
        <v>44</v>
      </c>
      <c r="N7" s="232"/>
      <c r="O7" s="232"/>
      <c r="P7" s="232">
        <v>74</v>
      </c>
      <c r="Q7" s="232"/>
      <c r="R7" s="232"/>
      <c r="S7" s="233">
        <v>35</v>
      </c>
      <c r="T7" s="233"/>
      <c r="U7" s="233"/>
      <c r="V7" s="233">
        <v>12</v>
      </c>
      <c r="W7" s="233"/>
      <c r="X7" s="233"/>
      <c r="Y7" s="233">
        <v>19</v>
      </c>
      <c r="Z7" s="233"/>
      <c r="AA7" s="233"/>
      <c r="AB7" s="233">
        <v>20</v>
      </c>
      <c r="AC7" s="233"/>
      <c r="AD7" s="233"/>
    </row>
    <row r="8" spans="1:32" ht="15" customHeight="1" x14ac:dyDescent="0.15">
      <c r="A8" s="225" t="s">
        <v>93</v>
      </c>
      <c r="B8" s="226"/>
      <c r="C8" s="227"/>
      <c r="D8" s="228">
        <v>337</v>
      </c>
      <c r="E8" s="228"/>
      <c r="F8" s="228"/>
      <c r="G8" s="229">
        <v>26</v>
      </c>
      <c r="H8" s="230"/>
      <c r="I8" s="231"/>
      <c r="J8" s="234">
        <v>34</v>
      </c>
      <c r="K8" s="234"/>
      <c r="L8" s="234"/>
      <c r="M8" s="232">
        <v>68</v>
      </c>
      <c r="N8" s="232"/>
      <c r="O8" s="232"/>
      <c r="P8" s="232">
        <v>79</v>
      </c>
      <c r="Q8" s="232"/>
      <c r="R8" s="232"/>
      <c r="S8" s="233">
        <v>48</v>
      </c>
      <c r="T8" s="233"/>
      <c r="U8" s="233"/>
      <c r="V8" s="233">
        <v>20</v>
      </c>
      <c r="W8" s="233"/>
      <c r="X8" s="233"/>
      <c r="Y8" s="233">
        <v>37</v>
      </c>
      <c r="Z8" s="233"/>
      <c r="AA8" s="233"/>
      <c r="AB8" s="233">
        <v>25</v>
      </c>
      <c r="AC8" s="233"/>
      <c r="AD8" s="233"/>
    </row>
    <row r="9" spans="1:32" ht="15" customHeight="1" x14ac:dyDescent="0.15">
      <c r="A9" s="225" t="s">
        <v>95</v>
      </c>
      <c r="B9" s="226"/>
      <c r="C9" s="227"/>
      <c r="D9" s="228">
        <v>303</v>
      </c>
      <c r="E9" s="228"/>
      <c r="F9" s="228"/>
      <c r="G9" s="229">
        <v>24</v>
      </c>
      <c r="H9" s="230"/>
      <c r="I9" s="231"/>
      <c r="J9" s="234">
        <v>34</v>
      </c>
      <c r="K9" s="234"/>
      <c r="L9" s="234"/>
      <c r="M9" s="232">
        <v>54</v>
      </c>
      <c r="N9" s="232"/>
      <c r="O9" s="232"/>
      <c r="P9" s="232">
        <v>78</v>
      </c>
      <c r="Q9" s="232"/>
      <c r="R9" s="232"/>
      <c r="S9" s="233">
        <v>48</v>
      </c>
      <c r="T9" s="233"/>
      <c r="U9" s="233"/>
      <c r="V9" s="233">
        <v>21</v>
      </c>
      <c r="W9" s="233"/>
      <c r="X9" s="233"/>
      <c r="Y9" s="233">
        <v>19</v>
      </c>
      <c r="Z9" s="233"/>
      <c r="AA9" s="233"/>
      <c r="AB9" s="233">
        <v>25</v>
      </c>
      <c r="AC9" s="233"/>
      <c r="AD9" s="233"/>
    </row>
    <row r="10" spans="1:32" ht="15" customHeight="1" x14ac:dyDescent="0.15">
      <c r="A10" s="225" t="s">
        <v>97</v>
      </c>
      <c r="B10" s="226"/>
      <c r="C10" s="227"/>
      <c r="D10" s="228">
        <v>231</v>
      </c>
      <c r="E10" s="228"/>
      <c r="F10" s="228"/>
      <c r="G10" s="229">
        <v>23</v>
      </c>
      <c r="H10" s="230"/>
      <c r="I10" s="231"/>
      <c r="J10" s="234">
        <v>27</v>
      </c>
      <c r="K10" s="234"/>
      <c r="L10" s="234"/>
      <c r="M10" s="232">
        <v>40</v>
      </c>
      <c r="N10" s="232"/>
      <c r="O10" s="232"/>
      <c r="P10" s="232">
        <v>51</v>
      </c>
      <c r="Q10" s="232"/>
      <c r="R10" s="232"/>
      <c r="S10" s="233">
        <v>50</v>
      </c>
      <c r="T10" s="233"/>
      <c r="U10" s="233"/>
      <c r="V10" s="233">
        <v>4</v>
      </c>
      <c r="W10" s="233"/>
      <c r="X10" s="233"/>
      <c r="Y10" s="233">
        <v>18</v>
      </c>
      <c r="Z10" s="233"/>
      <c r="AA10" s="233"/>
      <c r="AB10" s="233">
        <v>18</v>
      </c>
      <c r="AC10" s="233"/>
      <c r="AD10" s="233"/>
    </row>
    <row r="11" spans="1:32" ht="15" customHeight="1" x14ac:dyDescent="0.15">
      <c r="A11" s="225" t="s">
        <v>99</v>
      </c>
      <c r="B11" s="226"/>
      <c r="C11" s="227"/>
      <c r="D11" s="228">
        <v>261</v>
      </c>
      <c r="E11" s="228"/>
      <c r="F11" s="228"/>
      <c r="G11" s="229">
        <v>20</v>
      </c>
      <c r="H11" s="230"/>
      <c r="I11" s="231"/>
      <c r="J11" s="234">
        <v>27</v>
      </c>
      <c r="K11" s="234"/>
      <c r="L11" s="234"/>
      <c r="M11" s="232">
        <v>39</v>
      </c>
      <c r="N11" s="232"/>
      <c r="O11" s="232"/>
      <c r="P11" s="232">
        <v>78</v>
      </c>
      <c r="Q11" s="232"/>
      <c r="R11" s="232"/>
      <c r="S11" s="233">
        <v>36</v>
      </c>
      <c r="T11" s="233"/>
      <c r="U11" s="233"/>
      <c r="V11" s="233">
        <v>10</v>
      </c>
      <c r="W11" s="233"/>
      <c r="X11" s="233"/>
      <c r="Y11" s="233">
        <v>20</v>
      </c>
      <c r="Z11" s="233"/>
      <c r="AA11" s="233"/>
      <c r="AB11" s="233">
        <v>31</v>
      </c>
      <c r="AC11" s="233"/>
      <c r="AD11" s="233"/>
    </row>
    <row r="12" spans="1:32" ht="15" customHeight="1" x14ac:dyDescent="0.15">
      <c r="A12" s="225" t="s">
        <v>101</v>
      </c>
      <c r="B12" s="226"/>
      <c r="C12" s="227"/>
      <c r="D12" s="228">
        <v>278</v>
      </c>
      <c r="E12" s="228"/>
      <c r="F12" s="228"/>
      <c r="G12" s="229">
        <v>33</v>
      </c>
      <c r="H12" s="230"/>
      <c r="I12" s="231"/>
      <c r="J12" s="238">
        <v>37</v>
      </c>
      <c r="K12" s="238"/>
      <c r="L12" s="238"/>
      <c r="M12" s="232">
        <v>52</v>
      </c>
      <c r="N12" s="232"/>
      <c r="O12" s="232"/>
      <c r="P12" s="232">
        <v>61</v>
      </c>
      <c r="Q12" s="232"/>
      <c r="R12" s="232"/>
      <c r="S12" s="233">
        <v>49</v>
      </c>
      <c r="T12" s="233"/>
      <c r="U12" s="233"/>
      <c r="V12" s="233">
        <v>8</v>
      </c>
      <c r="W12" s="233"/>
      <c r="X12" s="233"/>
      <c r="Y12" s="233">
        <v>22</v>
      </c>
      <c r="Z12" s="233"/>
      <c r="AA12" s="233"/>
      <c r="AB12" s="233">
        <v>16</v>
      </c>
      <c r="AC12" s="233"/>
      <c r="AD12" s="233"/>
    </row>
    <row r="13" spans="1:32" ht="15" customHeight="1" x14ac:dyDescent="0.15">
      <c r="A13" s="225" t="s">
        <v>103</v>
      </c>
      <c r="B13" s="226"/>
      <c r="C13" s="227"/>
      <c r="D13" s="228">
        <v>321</v>
      </c>
      <c r="E13" s="228"/>
      <c r="F13" s="228"/>
      <c r="G13" s="229">
        <v>39</v>
      </c>
      <c r="H13" s="230"/>
      <c r="I13" s="231"/>
      <c r="J13" s="238">
        <v>53</v>
      </c>
      <c r="K13" s="238"/>
      <c r="L13" s="238"/>
      <c r="M13" s="232">
        <v>61</v>
      </c>
      <c r="N13" s="232"/>
      <c r="O13" s="232"/>
      <c r="P13" s="232">
        <v>61</v>
      </c>
      <c r="Q13" s="232"/>
      <c r="R13" s="232"/>
      <c r="S13" s="233">
        <v>48</v>
      </c>
      <c r="T13" s="233"/>
      <c r="U13" s="233"/>
      <c r="V13" s="233">
        <v>8</v>
      </c>
      <c r="W13" s="233"/>
      <c r="X13" s="233"/>
      <c r="Y13" s="233">
        <v>26</v>
      </c>
      <c r="Z13" s="233"/>
      <c r="AA13" s="233"/>
      <c r="AB13" s="233">
        <v>25</v>
      </c>
      <c r="AC13" s="233"/>
      <c r="AD13" s="233"/>
    </row>
    <row r="14" spans="1:32" ht="15" customHeight="1" x14ac:dyDescent="0.15">
      <c r="A14" s="225" t="s">
        <v>105</v>
      </c>
      <c r="B14" s="226"/>
      <c r="C14" s="227"/>
      <c r="D14" s="228">
        <v>354</v>
      </c>
      <c r="E14" s="228"/>
      <c r="F14" s="228"/>
      <c r="G14" s="229">
        <v>38</v>
      </c>
      <c r="H14" s="230"/>
      <c r="I14" s="231"/>
      <c r="J14" s="238">
        <v>40</v>
      </c>
      <c r="K14" s="238"/>
      <c r="L14" s="238"/>
      <c r="M14" s="232">
        <v>82</v>
      </c>
      <c r="N14" s="232"/>
      <c r="O14" s="232"/>
      <c r="P14" s="232">
        <v>79</v>
      </c>
      <c r="Q14" s="232"/>
      <c r="R14" s="232"/>
      <c r="S14" s="233">
        <v>56</v>
      </c>
      <c r="T14" s="233"/>
      <c r="U14" s="233"/>
      <c r="V14" s="233">
        <v>18</v>
      </c>
      <c r="W14" s="233"/>
      <c r="X14" s="233"/>
      <c r="Y14" s="233">
        <v>25</v>
      </c>
      <c r="Z14" s="233"/>
      <c r="AA14" s="233"/>
      <c r="AB14" s="233">
        <v>16</v>
      </c>
      <c r="AC14" s="233"/>
      <c r="AD14" s="233"/>
    </row>
    <row r="15" spans="1:32" ht="15" customHeight="1" x14ac:dyDescent="0.15">
      <c r="A15" s="225" t="s">
        <v>107</v>
      </c>
      <c r="B15" s="226"/>
      <c r="C15" s="227"/>
      <c r="D15" s="228">
        <v>340</v>
      </c>
      <c r="E15" s="228"/>
      <c r="F15" s="228"/>
      <c r="G15" s="229">
        <v>39</v>
      </c>
      <c r="H15" s="230"/>
      <c r="I15" s="231"/>
      <c r="J15" s="238">
        <v>37</v>
      </c>
      <c r="K15" s="238"/>
      <c r="L15" s="238"/>
      <c r="M15" s="232">
        <v>49</v>
      </c>
      <c r="N15" s="232"/>
      <c r="O15" s="232"/>
      <c r="P15" s="232">
        <v>91</v>
      </c>
      <c r="Q15" s="232"/>
      <c r="R15" s="232"/>
      <c r="S15" s="233">
        <v>51</v>
      </c>
      <c r="T15" s="233"/>
      <c r="U15" s="233"/>
      <c r="V15" s="233">
        <v>11</v>
      </c>
      <c r="W15" s="233"/>
      <c r="X15" s="233"/>
      <c r="Y15" s="233">
        <v>23</v>
      </c>
      <c r="Z15" s="233"/>
      <c r="AA15" s="233"/>
      <c r="AB15" s="233">
        <v>39</v>
      </c>
      <c r="AC15" s="233"/>
      <c r="AD15" s="233"/>
    </row>
    <row r="16" spans="1:32" ht="15" customHeight="1" x14ac:dyDescent="0.15">
      <c r="A16" s="225" t="s">
        <v>109</v>
      </c>
      <c r="B16" s="226"/>
      <c r="C16" s="227"/>
      <c r="D16" s="228">
        <v>389</v>
      </c>
      <c r="E16" s="228"/>
      <c r="F16" s="228"/>
      <c r="G16" s="229">
        <v>38</v>
      </c>
      <c r="H16" s="230"/>
      <c r="I16" s="231"/>
      <c r="J16" s="238">
        <v>50</v>
      </c>
      <c r="K16" s="238"/>
      <c r="L16" s="238"/>
      <c r="M16" s="232">
        <v>59</v>
      </c>
      <c r="N16" s="232"/>
      <c r="O16" s="232"/>
      <c r="P16" s="232">
        <v>88</v>
      </c>
      <c r="Q16" s="232"/>
      <c r="R16" s="232"/>
      <c r="S16" s="233">
        <v>61</v>
      </c>
      <c r="T16" s="233"/>
      <c r="U16" s="233"/>
      <c r="V16" s="233">
        <v>23</v>
      </c>
      <c r="W16" s="233"/>
      <c r="X16" s="233"/>
      <c r="Y16" s="233">
        <v>42</v>
      </c>
      <c r="Z16" s="233"/>
      <c r="AA16" s="233"/>
      <c r="AB16" s="233">
        <v>28</v>
      </c>
      <c r="AC16" s="233"/>
      <c r="AD16" s="233"/>
      <c r="AE16" s="37"/>
      <c r="AF16" s="37"/>
    </row>
    <row r="17" spans="1:33" ht="15" customHeight="1" x14ac:dyDescent="0.15">
      <c r="A17" s="225" t="s">
        <v>90</v>
      </c>
      <c r="B17" s="226"/>
      <c r="C17" s="227"/>
      <c r="D17" s="228">
        <v>450</v>
      </c>
      <c r="E17" s="228"/>
      <c r="F17" s="228"/>
      <c r="G17" s="229">
        <v>31</v>
      </c>
      <c r="H17" s="230"/>
      <c r="I17" s="231"/>
      <c r="J17" s="238">
        <v>38</v>
      </c>
      <c r="K17" s="238"/>
      <c r="L17" s="238"/>
      <c r="M17" s="232">
        <v>86</v>
      </c>
      <c r="N17" s="232"/>
      <c r="O17" s="232"/>
      <c r="P17" s="232">
        <v>115</v>
      </c>
      <c r="Q17" s="232"/>
      <c r="R17" s="232"/>
      <c r="S17" s="233">
        <v>75</v>
      </c>
      <c r="T17" s="233"/>
      <c r="U17" s="233"/>
      <c r="V17" s="233">
        <v>19</v>
      </c>
      <c r="W17" s="233"/>
      <c r="X17" s="233"/>
      <c r="Y17" s="233">
        <v>44</v>
      </c>
      <c r="Z17" s="233"/>
      <c r="AA17" s="233"/>
      <c r="AB17" s="233">
        <v>42</v>
      </c>
      <c r="AC17" s="233"/>
      <c r="AD17" s="233"/>
    </row>
    <row r="18" spans="1:33" ht="15" customHeight="1" x14ac:dyDescent="0.15">
      <c r="A18" s="225" t="s">
        <v>92</v>
      </c>
      <c r="B18" s="226"/>
      <c r="C18" s="227"/>
      <c r="D18" s="228">
        <v>517</v>
      </c>
      <c r="E18" s="228"/>
      <c r="F18" s="228"/>
      <c r="G18" s="229">
        <v>50</v>
      </c>
      <c r="H18" s="230"/>
      <c r="I18" s="231"/>
      <c r="J18" s="238">
        <v>57</v>
      </c>
      <c r="K18" s="238"/>
      <c r="L18" s="238"/>
      <c r="M18" s="232">
        <v>100</v>
      </c>
      <c r="N18" s="232"/>
      <c r="O18" s="232"/>
      <c r="P18" s="232">
        <v>122</v>
      </c>
      <c r="Q18" s="232"/>
      <c r="R18" s="232"/>
      <c r="S18" s="233">
        <v>95</v>
      </c>
      <c r="T18" s="233"/>
      <c r="U18" s="233"/>
      <c r="V18" s="233">
        <v>16</v>
      </c>
      <c r="W18" s="233"/>
      <c r="X18" s="233"/>
      <c r="Y18" s="233">
        <v>34</v>
      </c>
      <c r="Z18" s="233"/>
      <c r="AA18" s="233"/>
      <c r="AB18" s="233">
        <v>43</v>
      </c>
      <c r="AC18" s="233"/>
      <c r="AD18" s="233"/>
    </row>
    <row r="19" spans="1:33" ht="15" customHeight="1" x14ac:dyDescent="0.15">
      <c r="A19" s="225" t="s">
        <v>94</v>
      </c>
      <c r="B19" s="226"/>
      <c r="C19" s="227"/>
      <c r="D19" s="228">
        <v>537</v>
      </c>
      <c r="E19" s="228"/>
      <c r="F19" s="228"/>
      <c r="G19" s="229">
        <v>45</v>
      </c>
      <c r="H19" s="230"/>
      <c r="I19" s="231"/>
      <c r="J19" s="238">
        <v>57</v>
      </c>
      <c r="K19" s="238"/>
      <c r="L19" s="238"/>
      <c r="M19" s="232">
        <v>107</v>
      </c>
      <c r="N19" s="232"/>
      <c r="O19" s="232"/>
      <c r="P19" s="232">
        <v>117</v>
      </c>
      <c r="Q19" s="232"/>
      <c r="R19" s="232"/>
      <c r="S19" s="233">
        <v>89</v>
      </c>
      <c r="T19" s="233"/>
      <c r="U19" s="233"/>
      <c r="V19" s="233">
        <v>23</v>
      </c>
      <c r="W19" s="233"/>
      <c r="X19" s="233"/>
      <c r="Y19" s="233">
        <v>43</v>
      </c>
      <c r="Z19" s="233"/>
      <c r="AA19" s="233"/>
      <c r="AB19" s="233">
        <v>56</v>
      </c>
      <c r="AC19" s="233"/>
      <c r="AD19" s="233"/>
    </row>
    <row r="20" spans="1:33" ht="15" customHeight="1" x14ac:dyDescent="0.15">
      <c r="A20" s="225" t="s">
        <v>96</v>
      </c>
      <c r="B20" s="226"/>
      <c r="C20" s="227"/>
      <c r="D20" s="228">
        <v>389</v>
      </c>
      <c r="E20" s="228"/>
      <c r="F20" s="228"/>
      <c r="G20" s="229">
        <v>44</v>
      </c>
      <c r="H20" s="230"/>
      <c r="I20" s="231"/>
      <c r="J20" s="238">
        <v>29</v>
      </c>
      <c r="K20" s="238"/>
      <c r="L20" s="238"/>
      <c r="M20" s="232">
        <v>73</v>
      </c>
      <c r="N20" s="232"/>
      <c r="O20" s="232"/>
      <c r="P20" s="232">
        <v>86</v>
      </c>
      <c r="Q20" s="232"/>
      <c r="R20" s="232"/>
      <c r="S20" s="233">
        <v>63</v>
      </c>
      <c r="T20" s="233"/>
      <c r="U20" s="233"/>
      <c r="V20" s="233">
        <v>13</v>
      </c>
      <c r="W20" s="233"/>
      <c r="X20" s="233"/>
      <c r="Y20" s="233">
        <v>42</v>
      </c>
      <c r="Z20" s="233"/>
      <c r="AA20" s="233"/>
      <c r="AB20" s="233">
        <v>39</v>
      </c>
      <c r="AC20" s="233"/>
      <c r="AD20" s="233"/>
    </row>
    <row r="21" spans="1:33" ht="15" customHeight="1" x14ac:dyDescent="0.15">
      <c r="A21" s="225" t="s">
        <v>98</v>
      </c>
      <c r="B21" s="226"/>
      <c r="C21" s="227"/>
      <c r="D21" s="228">
        <v>375</v>
      </c>
      <c r="E21" s="228"/>
      <c r="F21" s="228"/>
      <c r="G21" s="229">
        <v>33</v>
      </c>
      <c r="H21" s="230"/>
      <c r="I21" s="231"/>
      <c r="J21" s="238">
        <v>29</v>
      </c>
      <c r="K21" s="238"/>
      <c r="L21" s="238"/>
      <c r="M21" s="232">
        <v>81</v>
      </c>
      <c r="N21" s="232"/>
      <c r="O21" s="232"/>
      <c r="P21" s="232">
        <v>89</v>
      </c>
      <c r="Q21" s="232"/>
      <c r="R21" s="232"/>
      <c r="S21" s="233">
        <v>51</v>
      </c>
      <c r="T21" s="233"/>
      <c r="U21" s="233"/>
      <c r="V21" s="233">
        <v>28</v>
      </c>
      <c r="W21" s="233"/>
      <c r="X21" s="233"/>
      <c r="Y21" s="233">
        <v>29</v>
      </c>
      <c r="Z21" s="233"/>
      <c r="AA21" s="233"/>
      <c r="AB21" s="233">
        <v>35</v>
      </c>
      <c r="AC21" s="233"/>
      <c r="AD21" s="233"/>
    </row>
    <row r="22" spans="1:33" ht="15" customHeight="1" x14ac:dyDescent="0.15">
      <c r="A22" s="225" t="s">
        <v>100</v>
      </c>
      <c r="B22" s="226"/>
      <c r="C22" s="227"/>
      <c r="D22" s="228">
        <v>378</v>
      </c>
      <c r="E22" s="228"/>
      <c r="F22" s="228"/>
      <c r="G22" s="229">
        <v>19</v>
      </c>
      <c r="H22" s="230"/>
      <c r="I22" s="231"/>
      <c r="J22" s="238">
        <v>24</v>
      </c>
      <c r="K22" s="238"/>
      <c r="L22" s="238"/>
      <c r="M22" s="232">
        <v>68</v>
      </c>
      <c r="N22" s="232"/>
      <c r="O22" s="232"/>
      <c r="P22" s="232">
        <v>81</v>
      </c>
      <c r="Q22" s="232"/>
      <c r="R22" s="232"/>
      <c r="S22" s="233">
        <v>75</v>
      </c>
      <c r="T22" s="233"/>
      <c r="U22" s="233"/>
      <c r="V22" s="233">
        <v>28</v>
      </c>
      <c r="W22" s="233"/>
      <c r="X22" s="233"/>
      <c r="Y22" s="233">
        <v>44</v>
      </c>
      <c r="Z22" s="233"/>
      <c r="AA22" s="233"/>
      <c r="AB22" s="233">
        <v>39</v>
      </c>
      <c r="AC22" s="233"/>
      <c r="AD22" s="233"/>
      <c r="AF22" s="33"/>
    </row>
    <row r="23" spans="1:33" ht="15" customHeight="1" x14ac:dyDescent="0.15">
      <c r="A23" s="225" t="s">
        <v>102</v>
      </c>
      <c r="B23" s="226"/>
      <c r="C23" s="227"/>
      <c r="D23" s="228">
        <v>314</v>
      </c>
      <c r="E23" s="228"/>
      <c r="F23" s="228"/>
      <c r="G23" s="229">
        <v>20</v>
      </c>
      <c r="H23" s="230"/>
      <c r="I23" s="231"/>
      <c r="J23" s="238">
        <v>23</v>
      </c>
      <c r="K23" s="238"/>
      <c r="L23" s="238"/>
      <c r="M23" s="232">
        <v>70</v>
      </c>
      <c r="N23" s="232"/>
      <c r="O23" s="232"/>
      <c r="P23" s="232">
        <v>64</v>
      </c>
      <c r="Q23" s="232"/>
      <c r="R23" s="232"/>
      <c r="S23" s="233">
        <v>60</v>
      </c>
      <c r="T23" s="233"/>
      <c r="U23" s="233"/>
      <c r="V23" s="233">
        <v>10</v>
      </c>
      <c r="W23" s="233"/>
      <c r="X23" s="233"/>
      <c r="Y23" s="233">
        <v>28</v>
      </c>
      <c r="Z23" s="233"/>
      <c r="AA23" s="233"/>
      <c r="AB23" s="233">
        <v>39</v>
      </c>
      <c r="AC23" s="233"/>
      <c r="AD23" s="233"/>
      <c r="AE23" s="33"/>
    </row>
    <row r="24" spans="1:33" ht="15" customHeight="1" x14ac:dyDescent="0.15">
      <c r="A24" s="225" t="s">
        <v>104</v>
      </c>
      <c r="B24" s="226"/>
      <c r="C24" s="227"/>
      <c r="D24" s="228">
        <v>174</v>
      </c>
      <c r="E24" s="228"/>
      <c r="F24" s="228"/>
      <c r="G24" s="229">
        <v>8</v>
      </c>
      <c r="H24" s="230"/>
      <c r="I24" s="231"/>
      <c r="J24" s="238">
        <v>7</v>
      </c>
      <c r="K24" s="238"/>
      <c r="L24" s="238"/>
      <c r="M24" s="232">
        <v>46</v>
      </c>
      <c r="N24" s="232"/>
      <c r="O24" s="232"/>
      <c r="P24" s="232">
        <v>35</v>
      </c>
      <c r="Q24" s="232"/>
      <c r="R24" s="232"/>
      <c r="S24" s="233">
        <v>37</v>
      </c>
      <c r="T24" s="233"/>
      <c r="U24" s="233"/>
      <c r="V24" s="233">
        <v>9</v>
      </c>
      <c r="W24" s="233"/>
      <c r="X24" s="233"/>
      <c r="Y24" s="233">
        <v>17</v>
      </c>
      <c r="Z24" s="233"/>
      <c r="AA24" s="233"/>
      <c r="AB24" s="233">
        <v>15</v>
      </c>
      <c r="AC24" s="233"/>
      <c r="AD24" s="233"/>
      <c r="AE24" s="45"/>
      <c r="AF24" s="45"/>
      <c r="AG24" s="45"/>
    </row>
    <row r="25" spans="1:33" ht="15" customHeight="1" x14ac:dyDescent="0.15">
      <c r="A25" s="225" t="s">
        <v>106</v>
      </c>
      <c r="B25" s="226"/>
      <c r="C25" s="227"/>
      <c r="D25" s="228">
        <v>43</v>
      </c>
      <c r="E25" s="228"/>
      <c r="F25" s="228"/>
      <c r="G25" s="229">
        <v>3</v>
      </c>
      <c r="H25" s="230"/>
      <c r="I25" s="231"/>
      <c r="J25" s="238">
        <v>4</v>
      </c>
      <c r="K25" s="238"/>
      <c r="L25" s="238"/>
      <c r="M25" s="232">
        <v>16</v>
      </c>
      <c r="N25" s="232"/>
      <c r="O25" s="232"/>
      <c r="P25" s="232">
        <v>4</v>
      </c>
      <c r="Q25" s="232"/>
      <c r="R25" s="232"/>
      <c r="S25" s="233">
        <v>10</v>
      </c>
      <c r="T25" s="233"/>
      <c r="U25" s="233"/>
      <c r="V25" s="233">
        <v>1</v>
      </c>
      <c r="W25" s="233"/>
      <c r="X25" s="233"/>
      <c r="Y25" s="233">
        <v>3</v>
      </c>
      <c r="Z25" s="233"/>
      <c r="AA25" s="233"/>
      <c r="AB25" s="233">
        <v>2</v>
      </c>
      <c r="AC25" s="233"/>
      <c r="AD25" s="233"/>
      <c r="AE25" s="45"/>
      <c r="AF25" s="45"/>
      <c r="AG25" s="45"/>
    </row>
    <row r="26" spans="1:33" ht="15" customHeight="1" x14ac:dyDescent="0.15">
      <c r="A26" s="225" t="s">
        <v>108</v>
      </c>
      <c r="B26" s="226"/>
      <c r="C26" s="227"/>
      <c r="D26" s="228">
        <v>14</v>
      </c>
      <c r="E26" s="228"/>
      <c r="F26" s="228"/>
      <c r="G26" s="235" t="s">
        <v>139</v>
      </c>
      <c r="H26" s="236"/>
      <c r="I26" s="237"/>
      <c r="J26" s="239">
        <v>2</v>
      </c>
      <c r="K26" s="240"/>
      <c r="L26" s="241"/>
      <c r="M26" s="232">
        <v>3</v>
      </c>
      <c r="N26" s="232"/>
      <c r="O26" s="232"/>
      <c r="P26" s="232">
        <v>1</v>
      </c>
      <c r="Q26" s="232"/>
      <c r="R26" s="232"/>
      <c r="S26" s="233">
        <v>5</v>
      </c>
      <c r="T26" s="233"/>
      <c r="U26" s="233"/>
      <c r="V26" s="233" t="s">
        <v>140</v>
      </c>
      <c r="W26" s="233"/>
      <c r="X26" s="233"/>
      <c r="Y26" s="233">
        <v>1</v>
      </c>
      <c r="Z26" s="233"/>
      <c r="AA26" s="233"/>
      <c r="AB26" s="233">
        <v>2</v>
      </c>
      <c r="AC26" s="233"/>
      <c r="AD26" s="233"/>
      <c r="AE26" s="45"/>
      <c r="AF26" s="45"/>
      <c r="AG26" s="45"/>
    </row>
    <row r="27" spans="1:33" ht="15" customHeight="1" x14ac:dyDescent="0.15">
      <c r="A27" s="225" t="s">
        <v>141</v>
      </c>
      <c r="B27" s="226"/>
      <c r="C27" s="227"/>
      <c r="D27" s="228" t="s">
        <v>140</v>
      </c>
      <c r="E27" s="228"/>
      <c r="F27" s="228"/>
      <c r="G27" s="235" t="s">
        <v>140</v>
      </c>
      <c r="H27" s="236"/>
      <c r="I27" s="237"/>
      <c r="J27" s="235" t="s">
        <v>140</v>
      </c>
      <c r="K27" s="236"/>
      <c r="L27" s="237"/>
      <c r="M27" s="232" t="s">
        <v>140</v>
      </c>
      <c r="N27" s="232"/>
      <c r="O27" s="232"/>
      <c r="P27" s="232" t="s">
        <v>140</v>
      </c>
      <c r="Q27" s="232"/>
      <c r="R27" s="232"/>
      <c r="S27" s="233" t="s">
        <v>140</v>
      </c>
      <c r="T27" s="233"/>
      <c r="U27" s="233"/>
      <c r="V27" s="233" t="s">
        <v>140</v>
      </c>
      <c r="W27" s="233"/>
      <c r="X27" s="233"/>
      <c r="Y27" s="233" t="s">
        <v>140</v>
      </c>
      <c r="Z27" s="233"/>
      <c r="AA27" s="233"/>
      <c r="AB27" s="233" t="s">
        <v>140</v>
      </c>
      <c r="AC27" s="233"/>
      <c r="AD27" s="233"/>
      <c r="AE27" s="12"/>
      <c r="AF27" s="12"/>
      <c r="AG27" s="45"/>
    </row>
    <row r="28" spans="1:33" ht="15" customHeight="1" x14ac:dyDescent="0.15">
      <c r="A28" s="225" t="s">
        <v>142</v>
      </c>
      <c r="B28" s="226"/>
      <c r="C28" s="227"/>
      <c r="D28" s="245">
        <v>50.343836039999999</v>
      </c>
      <c r="E28" s="245"/>
      <c r="F28" s="245"/>
      <c r="G28" s="246">
        <v>48.496545769999997</v>
      </c>
      <c r="H28" s="247"/>
      <c r="I28" s="248"/>
      <c r="J28" s="246">
        <v>45.530612240000004</v>
      </c>
      <c r="K28" s="247"/>
      <c r="L28" s="248"/>
      <c r="M28" s="246">
        <v>51.962030380000002</v>
      </c>
      <c r="N28" s="247"/>
      <c r="O28" s="248"/>
      <c r="P28" s="242">
        <v>49.2712766</v>
      </c>
      <c r="Q28" s="243"/>
      <c r="R28" s="244"/>
      <c r="S28" s="242">
        <v>51.250227070000001</v>
      </c>
      <c r="T28" s="243"/>
      <c r="U28" s="244"/>
      <c r="V28" s="242">
        <v>50.935374150000001</v>
      </c>
      <c r="W28" s="243"/>
      <c r="X28" s="244"/>
      <c r="Y28" s="242">
        <v>52.445454550000001</v>
      </c>
      <c r="Z28" s="243"/>
      <c r="AA28" s="244"/>
      <c r="AB28" s="242">
        <v>53.19284468</v>
      </c>
      <c r="AC28" s="243"/>
      <c r="AD28" s="244"/>
      <c r="AE28" s="12"/>
      <c r="AF28" s="12"/>
      <c r="AG28" s="45"/>
    </row>
    <row r="29" spans="1:33" ht="15" customHeight="1" x14ac:dyDescent="0.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70"/>
      <c r="W29" s="70"/>
      <c r="X29" s="70"/>
      <c r="Y29" s="70"/>
      <c r="Z29" s="70"/>
      <c r="AA29" s="70"/>
      <c r="AB29" s="70"/>
      <c r="AC29" s="70"/>
      <c r="AD29" s="84" t="s">
        <v>143</v>
      </c>
      <c r="AE29" s="45"/>
      <c r="AF29" s="45"/>
      <c r="AG29" s="45"/>
    </row>
    <row r="30" spans="1:33" ht="13.5" customHeight="1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AB30" s="40"/>
      <c r="AC30" s="40"/>
      <c r="AD30" s="40"/>
      <c r="AE30" s="45"/>
      <c r="AF30" s="45"/>
      <c r="AG30" s="45"/>
    </row>
    <row r="31" spans="1:33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3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x14ac:dyDescent="0.1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ht="5.25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x14ac:dyDescent="0.1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x14ac:dyDescent="0.1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x14ac:dyDescent="0.1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x14ac:dyDescent="0.1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x14ac:dyDescent="0.1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x14ac:dyDescent="0.1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x14ac:dyDescent="0.1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x14ac:dyDescent="0.1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x14ac:dyDescent="0.1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x14ac:dyDescent="0.1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x14ac:dyDescent="0.1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x14ac:dyDescent="0.1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x14ac:dyDescent="0.1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</sheetData>
  <mergeCells count="250">
    <mergeCell ref="AB28:AD28"/>
    <mergeCell ref="S27:U27"/>
    <mergeCell ref="V27:X27"/>
    <mergeCell ref="Y27:AA27"/>
    <mergeCell ref="AB27:AD27"/>
    <mergeCell ref="A28:C28"/>
    <mergeCell ref="D28:F28"/>
    <mergeCell ref="G28:I28"/>
    <mergeCell ref="J28:L28"/>
    <mergeCell ref="M28:O28"/>
    <mergeCell ref="P28:R28"/>
    <mergeCell ref="S26:U26"/>
    <mergeCell ref="V26:X26"/>
    <mergeCell ref="Y26:AA26"/>
    <mergeCell ref="S28:U28"/>
    <mergeCell ref="V28:X28"/>
    <mergeCell ref="Y28:AA28"/>
    <mergeCell ref="AB24:AD24"/>
    <mergeCell ref="A25:C25"/>
    <mergeCell ref="D25:F25"/>
    <mergeCell ref="G25:I25"/>
    <mergeCell ref="J25:L25"/>
    <mergeCell ref="M25:O25"/>
    <mergeCell ref="P25:R25"/>
    <mergeCell ref="AB26:AD26"/>
    <mergeCell ref="A27:C27"/>
    <mergeCell ref="D27:F27"/>
    <mergeCell ref="G27:I27"/>
    <mergeCell ref="J27:L27"/>
    <mergeCell ref="M27:O27"/>
    <mergeCell ref="P27:R27"/>
    <mergeCell ref="S25:U25"/>
    <mergeCell ref="V25:X25"/>
    <mergeCell ref="Y25:AA25"/>
    <mergeCell ref="AB25:AD25"/>
    <mergeCell ref="A26:C26"/>
    <mergeCell ref="D26:F26"/>
    <mergeCell ref="G26:I26"/>
    <mergeCell ref="J26:L26"/>
    <mergeCell ref="M26:O26"/>
    <mergeCell ref="P26:R26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2:AD22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B20:AD20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18:AD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16:AD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4:AD14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2:AD12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0:AD10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8:AD8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6:AD6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6:C6"/>
    <mergeCell ref="D6:F6"/>
    <mergeCell ref="G6:I6"/>
    <mergeCell ref="J6:L6"/>
    <mergeCell ref="M6:O6"/>
    <mergeCell ref="P6:R6"/>
    <mergeCell ref="S6:U6"/>
    <mergeCell ref="V6:X6"/>
    <mergeCell ref="Y6:AA6"/>
    <mergeCell ref="S4:U4"/>
    <mergeCell ref="V4:X4"/>
    <mergeCell ref="Y4:AA4"/>
    <mergeCell ref="AB4:AD4"/>
    <mergeCell ref="A5:C5"/>
    <mergeCell ref="D5:F5"/>
    <mergeCell ref="G5:I5"/>
    <mergeCell ref="J5:L5"/>
    <mergeCell ref="M5:O5"/>
    <mergeCell ref="P5:R5"/>
    <mergeCell ref="A4:C4"/>
    <mergeCell ref="D4:F4"/>
    <mergeCell ref="G4:I4"/>
    <mergeCell ref="J4:L4"/>
    <mergeCell ref="M4:O4"/>
    <mergeCell ref="P4:R4"/>
    <mergeCell ref="S5:U5"/>
    <mergeCell ref="V5:X5"/>
    <mergeCell ref="Y5:AA5"/>
    <mergeCell ref="AB5:AD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1"/>
  <sheetViews>
    <sheetView view="pageBreakPreview" zoomScaleNormal="100" zoomScaleSheetLayoutView="100" workbookViewId="0">
      <selection activeCell="J10" sqref="J10:L10"/>
    </sheetView>
  </sheetViews>
  <sheetFormatPr defaultColWidth="2.875" defaultRowHeight="13.5" x14ac:dyDescent="0.1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1" ht="15" customHeight="1" x14ac:dyDescent="0.15">
      <c r="A2" s="34" t="s">
        <v>144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40"/>
    </row>
    <row r="3" spans="1:31" ht="13.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40"/>
    </row>
    <row r="4" spans="1:31" ht="13.5" customHeight="1" x14ac:dyDescent="0.15">
      <c r="A4" s="85" t="s">
        <v>145</v>
      </c>
      <c r="B4" s="86"/>
      <c r="C4" s="86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48"/>
      <c r="AA4" s="35"/>
      <c r="AB4" s="35"/>
      <c r="AC4" s="35"/>
      <c r="AD4" s="48" t="s">
        <v>86</v>
      </c>
      <c r="AE4" s="40"/>
    </row>
    <row r="5" spans="1:31" ht="13.5" customHeight="1" x14ac:dyDescent="0.15">
      <c r="A5" s="249" t="s">
        <v>35</v>
      </c>
      <c r="B5" s="250"/>
      <c r="C5" s="251"/>
      <c r="D5" s="249" t="s">
        <v>129</v>
      </c>
      <c r="E5" s="250"/>
      <c r="F5" s="251"/>
      <c r="G5" s="249" t="s">
        <v>130</v>
      </c>
      <c r="H5" s="250"/>
      <c r="I5" s="251"/>
      <c r="J5" s="249" t="s">
        <v>131</v>
      </c>
      <c r="K5" s="250"/>
      <c r="L5" s="251"/>
      <c r="M5" s="249" t="s">
        <v>132</v>
      </c>
      <c r="N5" s="250"/>
      <c r="O5" s="251"/>
      <c r="P5" s="249" t="s">
        <v>133</v>
      </c>
      <c r="Q5" s="250"/>
      <c r="R5" s="251"/>
      <c r="S5" s="249" t="s">
        <v>134</v>
      </c>
      <c r="T5" s="250"/>
      <c r="U5" s="251"/>
      <c r="V5" s="249" t="s">
        <v>135</v>
      </c>
      <c r="W5" s="250"/>
      <c r="X5" s="251"/>
      <c r="Y5" s="249" t="s">
        <v>136</v>
      </c>
      <c r="Z5" s="250"/>
      <c r="AA5" s="251"/>
      <c r="AB5" s="249" t="s">
        <v>137</v>
      </c>
      <c r="AC5" s="250"/>
      <c r="AD5" s="251"/>
      <c r="AE5" s="40"/>
    </row>
    <row r="6" spans="1:31" ht="13.5" customHeight="1" x14ac:dyDescent="0.15">
      <c r="A6" s="225" t="s">
        <v>138</v>
      </c>
      <c r="B6" s="226"/>
      <c r="C6" s="227"/>
      <c r="D6" s="252">
        <v>3118</v>
      </c>
      <c r="E6" s="252"/>
      <c r="F6" s="252"/>
      <c r="G6" s="253">
        <v>292</v>
      </c>
      <c r="H6" s="253"/>
      <c r="I6" s="253"/>
      <c r="J6" s="253">
        <v>337</v>
      </c>
      <c r="K6" s="253"/>
      <c r="L6" s="253"/>
      <c r="M6" s="253">
        <v>555</v>
      </c>
      <c r="N6" s="253"/>
      <c r="O6" s="253"/>
      <c r="P6" s="253">
        <v>733</v>
      </c>
      <c r="Q6" s="253"/>
      <c r="R6" s="253"/>
      <c r="S6" s="253">
        <v>512</v>
      </c>
      <c r="T6" s="253"/>
      <c r="U6" s="253"/>
      <c r="V6" s="253">
        <v>144</v>
      </c>
      <c r="W6" s="253"/>
      <c r="X6" s="253"/>
      <c r="Y6" s="253">
        <v>267</v>
      </c>
      <c r="Z6" s="253"/>
      <c r="AA6" s="253"/>
      <c r="AB6" s="253">
        <v>278</v>
      </c>
      <c r="AC6" s="253"/>
      <c r="AD6" s="253"/>
      <c r="AE6" s="40"/>
    </row>
    <row r="7" spans="1:31" ht="13.5" customHeight="1" x14ac:dyDescent="0.15">
      <c r="A7" s="225" t="s">
        <v>89</v>
      </c>
      <c r="B7" s="226"/>
      <c r="C7" s="227"/>
      <c r="D7" s="252">
        <v>150</v>
      </c>
      <c r="E7" s="252"/>
      <c r="F7" s="252"/>
      <c r="G7" s="253">
        <v>13</v>
      </c>
      <c r="H7" s="253"/>
      <c r="I7" s="253"/>
      <c r="J7" s="253">
        <v>23</v>
      </c>
      <c r="K7" s="253"/>
      <c r="L7" s="253"/>
      <c r="M7" s="253">
        <v>30</v>
      </c>
      <c r="N7" s="253"/>
      <c r="O7" s="253"/>
      <c r="P7" s="253">
        <v>31</v>
      </c>
      <c r="Q7" s="253"/>
      <c r="R7" s="253"/>
      <c r="S7" s="253">
        <v>32</v>
      </c>
      <c r="T7" s="253"/>
      <c r="U7" s="253"/>
      <c r="V7" s="253">
        <v>7</v>
      </c>
      <c r="W7" s="253"/>
      <c r="X7" s="253"/>
      <c r="Y7" s="253">
        <v>7</v>
      </c>
      <c r="Z7" s="253"/>
      <c r="AA7" s="253"/>
      <c r="AB7" s="253">
        <v>7</v>
      </c>
      <c r="AC7" s="253"/>
      <c r="AD7" s="253"/>
    </row>
    <row r="8" spans="1:31" ht="13.5" customHeight="1" x14ac:dyDescent="0.15">
      <c r="A8" s="225" t="s">
        <v>91</v>
      </c>
      <c r="B8" s="226"/>
      <c r="C8" s="227"/>
      <c r="D8" s="252">
        <v>140</v>
      </c>
      <c r="E8" s="252"/>
      <c r="F8" s="252"/>
      <c r="G8" s="253">
        <v>12</v>
      </c>
      <c r="H8" s="253"/>
      <c r="I8" s="253"/>
      <c r="J8" s="253">
        <v>21</v>
      </c>
      <c r="K8" s="253"/>
      <c r="L8" s="253"/>
      <c r="M8" s="253">
        <v>21</v>
      </c>
      <c r="N8" s="253"/>
      <c r="O8" s="253"/>
      <c r="P8" s="253">
        <v>38</v>
      </c>
      <c r="Q8" s="253"/>
      <c r="R8" s="253"/>
      <c r="S8" s="253">
        <v>19</v>
      </c>
      <c r="T8" s="253"/>
      <c r="U8" s="253"/>
      <c r="V8" s="253">
        <v>8</v>
      </c>
      <c r="W8" s="253"/>
      <c r="X8" s="253"/>
      <c r="Y8" s="253">
        <v>10</v>
      </c>
      <c r="Z8" s="253"/>
      <c r="AA8" s="253"/>
      <c r="AB8" s="253">
        <v>11</v>
      </c>
      <c r="AC8" s="253"/>
      <c r="AD8" s="253"/>
    </row>
    <row r="9" spans="1:31" ht="13.5" customHeight="1" x14ac:dyDescent="0.15">
      <c r="A9" s="225" t="s">
        <v>93</v>
      </c>
      <c r="B9" s="226"/>
      <c r="C9" s="227"/>
      <c r="D9" s="252">
        <v>171</v>
      </c>
      <c r="E9" s="252"/>
      <c r="F9" s="252"/>
      <c r="G9" s="253">
        <v>10</v>
      </c>
      <c r="H9" s="253"/>
      <c r="I9" s="253"/>
      <c r="J9" s="253">
        <v>18</v>
      </c>
      <c r="K9" s="253"/>
      <c r="L9" s="253"/>
      <c r="M9" s="253">
        <v>32</v>
      </c>
      <c r="N9" s="253"/>
      <c r="O9" s="253"/>
      <c r="P9" s="253">
        <v>45</v>
      </c>
      <c r="Q9" s="253"/>
      <c r="R9" s="253"/>
      <c r="S9" s="253">
        <v>27</v>
      </c>
      <c r="T9" s="253"/>
      <c r="U9" s="253"/>
      <c r="V9" s="253">
        <v>13</v>
      </c>
      <c r="W9" s="253"/>
      <c r="X9" s="253"/>
      <c r="Y9" s="253">
        <v>16</v>
      </c>
      <c r="Z9" s="253"/>
      <c r="AA9" s="253"/>
      <c r="AB9" s="253">
        <v>10</v>
      </c>
      <c r="AC9" s="253"/>
      <c r="AD9" s="253"/>
    </row>
    <row r="10" spans="1:31" ht="13.5" customHeight="1" x14ac:dyDescent="0.15">
      <c r="A10" s="225" t="s">
        <v>95</v>
      </c>
      <c r="B10" s="226"/>
      <c r="C10" s="227"/>
      <c r="D10" s="252">
        <v>166</v>
      </c>
      <c r="E10" s="252"/>
      <c r="F10" s="252"/>
      <c r="G10" s="253">
        <v>13</v>
      </c>
      <c r="H10" s="253"/>
      <c r="I10" s="253"/>
      <c r="J10" s="253">
        <v>21</v>
      </c>
      <c r="K10" s="253"/>
      <c r="L10" s="253"/>
      <c r="M10" s="253">
        <v>29</v>
      </c>
      <c r="N10" s="253"/>
      <c r="O10" s="253"/>
      <c r="P10" s="253">
        <v>41</v>
      </c>
      <c r="Q10" s="253"/>
      <c r="R10" s="253"/>
      <c r="S10" s="253">
        <v>22</v>
      </c>
      <c r="T10" s="253"/>
      <c r="U10" s="253"/>
      <c r="V10" s="253">
        <v>11</v>
      </c>
      <c r="W10" s="253"/>
      <c r="X10" s="253"/>
      <c r="Y10" s="253">
        <v>12</v>
      </c>
      <c r="Z10" s="253"/>
      <c r="AA10" s="253"/>
      <c r="AB10" s="253">
        <v>17</v>
      </c>
      <c r="AC10" s="253"/>
      <c r="AD10" s="253"/>
    </row>
    <row r="11" spans="1:31" ht="13.5" customHeight="1" x14ac:dyDescent="0.15">
      <c r="A11" s="225" t="s">
        <v>97</v>
      </c>
      <c r="B11" s="226"/>
      <c r="C11" s="227"/>
      <c r="D11" s="252">
        <v>106</v>
      </c>
      <c r="E11" s="252"/>
      <c r="F11" s="252"/>
      <c r="G11" s="253">
        <v>14</v>
      </c>
      <c r="H11" s="253"/>
      <c r="I11" s="253"/>
      <c r="J11" s="253">
        <v>11</v>
      </c>
      <c r="K11" s="253"/>
      <c r="L11" s="253"/>
      <c r="M11" s="253">
        <v>16</v>
      </c>
      <c r="N11" s="253"/>
      <c r="O11" s="253"/>
      <c r="P11" s="253">
        <v>27</v>
      </c>
      <c r="Q11" s="253"/>
      <c r="R11" s="253"/>
      <c r="S11" s="253">
        <v>20</v>
      </c>
      <c r="T11" s="253"/>
      <c r="U11" s="253"/>
      <c r="V11" s="253">
        <v>2</v>
      </c>
      <c r="W11" s="253"/>
      <c r="X11" s="253"/>
      <c r="Y11" s="253">
        <v>6</v>
      </c>
      <c r="Z11" s="253"/>
      <c r="AA11" s="253"/>
      <c r="AB11" s="253">
        <v>10</v>
      </c>
      <c r="AC11" s="253"/>
      <c r="AD11" s="253"/>
    </row>
    <row r="12" spans="1:31" ht="13.5" customHeight="1" x14ac:dyDescent="0.15">
      <c r="A12" s="225" t="s">
        <v>99</v>
      </c>
      <c r="B12" s="226"/>
      <c r="C12" s="227"/>
      <c r="D12" s="252">
        <v>135</v>
      </c>
      <c r="E12" s="252"/>
      <c r="F12" s="252"/>
      <c r="G12" s="253">
        <v>10</v>
      </c>
      <c r="H12" s="253"/>
      <c r="I12" s="253"/>
      <c r="J12" s="253">
        <v>13</v>
      </c>
      <c r="K12" s="253"/>
      <c r="L12" s="253"/>
      <c r="M12" s="253">
        <v>17</v>
      </c>
      <c r="N12" s="253"/>
      <c r="O12" s="253"/>
      <c r="P12" s="253">
        <v>42</v>
      </c>
      <c r="Q12" s="253"/>
      <c r="R12" s="253"/>
      <c r="S12" s="253">
        <v>22</v>
      </c>
      <c r="T12" s="253"/>
      <c r="U12" s="253"/>
      <c r="V12" s="253">
        <v>5</v>
      </c>
      <c r="W12" s="253"/>
      <c r="X12" s="253"/>
      <c r="Y12" s="253">
        <v>12</v>
      </c>
      <c r="Z12" s="253"/>
      <c r="AA12" s="253"/>
      <c r="AB12" s="253">
        <v>14</v>
      </c>
      <c r="AC12" s="253"/>
      <c r="AD12" s="253"/>
    </row>
    <row r="13" spans="1:31" ht="13.5" customHeight="1" x14ac:dyDescent="0.15">
      <c r="A13" s="225" t="s">
        <v>101</v>
      </c>
      <c r="B13" s="226"/>
      <c r="C13" s="227"/>
      <c r="D13" s="252">
        <v>147</v>
      </c>
      <c r="E13" s="252"/>
      <c r="F13" s="252"/>
      <c r="G13" s="253">
        <v>17</v>
      </c>
      <c r="H13" s="253"/>
      <c r="I13" s="253"/>
      <c r="J13" s="253">
        <v>13</v>
      </c>
      <c r="K13" s="253"/>
      <c r="L13" s="253"/>
      <c r="M13" s="253">
        <v>28</v>
      </c>
      <c r="N13" s="253"/>
      <c r="O13" s="253"/>
      <c r="P13" s="253">
        <v>37</v>
      </c>
      <c r="Q13" s="253"/>
      <c r="R13" s="253"/>
      <c r="S13" s="253">
        <v>28</v>
      </c>
      <c r="T13" s="253"/>
      <c r="U13" s="253"/>
      <c r="V13" s="253">
        <v>5</v>
      </c>
      <c r="W13" s="253"/>
      <c r="X13" s="253"/>
      <c r="Y13" s="253">
        <v>11</v>
      </c>
      <c r="Z13" s="253"/>
      <c r="AA13" s="253"/>
      <c r="AB13" s="253">
        <v>8</v>
      </c>
      <c r="AC13" s="253"/>
      <c r="AD13" s="253"/>
    </row>
    <row r="14" spans="1:31" ht="13.5" customHeight="1" x14ac:dyDescent="0.15">
      <c r="A14" s="225" t="s">
        <v>103</v>
      </c>
      <c r="B14" s="226"/>
      <c r="C14" s="227"/>
      <c r="D14" s="252">
        <v>151</v>
      </c>
      <c r="E14" s="252"/>
      <c r="F14" s="252"/>
      <c r="G14" s="253">
        <v>21</v>
      </c>
      <c r="H14" s="253"/>
      <c r="I14" s="253"/>
      <c r="J14" s="253">
        <v>27</v>
      </c>
      <c r="K14" s="253"/>
      <c r="L14" s="253"/>
      <c r="M14" s="253">
        <v>30</v>
      </c>
      <c r="N14" s="253"/>
      <c r="O14" s="253"/>
      <c r="P14" s="253">
        <v>21</v>
      </c>
      <c r="Q14" s="253"/>
      <c r="R14" s="253"/>
      <c r="S14" s="253">
        <v>21</v>
      </c>
      <c r="T14" s="253"/>
      <c r="U14" s="253"/>
      <c r="V14" s="253">
        <v>3</v>
      </c>
      <c r="W14" s="253"/>
      <c r="X14" s="253"/>
      <c r="Y14" s="253">
        <v>13</v>
      </c>
      <c r="Z14" s="253"/>
      <c r="AA14" s="253"/>
      <c r="AB14" s="253">
        <v>15</v>
      </c>
      <c r="AC14" s="253"/>
      <c r="AD14" s="253"/>
    </row>
    <row r="15" spans="1:31" ht="13.5" customHeight="1" x14ac:dyDescent="0.15">
      <c r="A15" s="225" t="s">
        <v>105</v>
      </c>
      <c r="B15" s="226"/>
      <c r="C15" s="227"/>
      <c r="D15" s="252">
        <v>169</v>
      </c>
      <c r="E15" s="252"/>
      <c r="F15" s="252"/>
      <c r="G15" s="253">
        <v>24</v>
      </c>
      <c r="H15" s="253"/>
      <c r="I15" s="253"/>
      <c r="J15" s="253">
        <v>19</v>
      </c>
      <c r="K15" s="253"/>
      <c r="L15" s="253"/>
      <c r="M15" s="253">
        <v>38</v>
      </c>
      <c r="N15" s="253"/>
      <c r="O15" s="253"/>
      <c r="P15" s="253">
        <v>35</v>
      </c>
      <c r="Q15" s="253"/>
      <c r="R15" s="253"/>
      <c r="S15" s="253">
        <v>30</v>
      </c>
      <c r="T15" s="253"/>
      <c r="U15" s="253"/>
      <c r="V15" s="253">
        <v>8</v>
      </c>
      <c r="W15" s="253"/>
      <c r="X15" s="253"/>
      <c r="Y15" s="253">
        <v>12</v>
      </c>
      <c r="Z15" s="253"/>
      <c r="AA15" s="253"/>
      <c r="AB15" s="253">
        <v>3</v>
      </c>
      <c r="AC15" s="253"/>
      <c r="AD15" s="253"/>
    </row>
    <row r="16" spans="1:31" ht="13.5" customHeight="1" x14ac:dyDescent="0.15">
      <c r="A16" s="225" t="s">
        <v>107</v>
      </c>
      <c r="B16" s="226"/>
      <c r="C16" s="227"/>
      <c r="D16" s="252">
        <v>159</v>
      </c>
      <c r="E16" s="252"/>
      <c r="F16" s="252"/>
      <c r="G16" s="253">
        <v>18</v>
      </c>
      <c r="H16" s="253"/>
      <c r="I16" s="253"/>
      <c r="J16" s="253">
        <v>17</v>
      </c>
      <c r="K16" s="253"/>
      <c r="L16" s="253"/>
      <c r="M16" s="253">
        <v>24</v>
      </c>
      <c r="N16" s="253"/>
      <c r="O16" s="253"/>
      <c r="P16" s="253">
        <v>41</v>
      </c>
      <c r="Q16" s="253"/>
      <c r="R16" s="253"/>
      <c r="S16" s="253">
        <v>27</v>
      </c>
      <c r="T16" s="253"/>
      <c r="U16" s="253"/>
      <c r="V16" s="253">
        <v>5</v>
      </c>
      <c r="W16" s="253"/>
      <c r="X16" s="253"/>
      <c r="Y16" s="253">
        <v>10</v>
      </c>
      <c r="Z16" s="253"/>
      <c r="AA16" s="253"/>
      <c r="AB16" s="253">
        <v>17</v>
      </c>
      <c r="AC16" s="253"/>
      <c r="AD16" s="253"/>
    </row>
    <row r="17" spans="1:32" ht="13.5" customHeight="1" x14ac:dyDescent="0.15">
      <c r="A17" s="225" t="s">
        <v>109</v>
      </c>
      <c r="B17" s="226"/>
      <c r="C17" s="227"/>
      <c r="D17" s="252">
        <v>202</v>
      </c>
      <c r="E17" s="252"/>
      <c r="F17" s="252"/>
      <c r="G17" s="253">
        <v>17</v>
      </c>
      <c r="H17" s="253"/>
      <c r="I17" s="253"/>
      <c r="J17" s="253">
        <v>28</v>
      </c>
      <c r="K17" s="253"/>
      <c r="L17" s="253"/>
      <c r="M17" s="253">
        <v>28</v>
      </c>
      <c r="N17" s="253"/>
      <c r="O17" s="253"/>
      <c r="P17" s="253">
        <v>44</v>
      </c>
      <c r="Q17" s="253"/>
      <c r="R17" s="253"/>
      <c r="S17" s="253">
        <v>26</v>
      </c>
      <c r="T17" s="253"/>
      <c r="U17" s="253"/>
      <c r="V17" s="253">
        <v>14</v>
      </c>
      <c r="W17" s="253"/>
      <c r="X17" s="253"/>
      <c r="Y17" s="253">
        <v>26</v>
      </c>
      <c r="Z17" s="253"/>
      <c r="AA17" s="253"/>
      <c r="AB17" s="253">
        <v>19</v>
      </c>
      <c r="AC17" s="253"/>
      <c r="AD17" s="253"/>
      <c r="AE17" s="37"/>
      <c r="AF17" s="37"/>
    </row>
    <row r="18" spans="1:32" ht="13.5" customHeight="1" x14ac:dyDescent="0.15">
      <c r="A18" s="225" t="s">
        <v>90</v>
      </c>
      <c r="B18" s="226"/>
      <c r="C18" s="227"/>
      <c r="D18" s="252">
        <v>224</v>
      </c>
      <c r="E18" s="252"/>
      <c r="F18" s="252"/>
      <c r="G18" s="253">
        <v>17</v>
      </c>
      <c r="H18" s="253"/>
      <c r="I18" s="253"/>
      <c r="J18" s="253">
        <v>17</v>
      </c>
      <c r="K18" s="253"/>
      <c r="L18" s="253"/>
      <c r="M18" s="253">
        <v>40</v>
      </c>
      <c r="N18" s="253"/>
      <c r="O18" s="253"/>
      <c r="P18" s="253">
        <v>57</v>
      </c>
      <c r="Q18" s="253"/>
      <c r="R18" s="253"/>
      <c r="S18" s="253">
        <v>40</v>
      </c>
      <c r="T18" s="253"/>
      <c r="U18" s="253"/>
      <c r="V18" s="253">
        <v>11</v>
      </c>
      <c r="W18" s="253"/>
      <c r="X18" s="253"/>
      <c r="Y18" s="253">
        <v>22</v>
      </c>
      <c r="Z18" s="253"/>
      <c r="AA18" s="253"/>
      <c r="AB18" s="253">
        <v>20</v>
      </c>
      <c r="AC18" s="253"/>
      <c r="AD18" s="253"/>
    </row>
    <row r="19" spans="1:32" ht="13.5" customHeight="1" x14ac:dyDescent="0.15">
      <c r="A19" s="225" t="s">
        <v>92</v>
      </c>
      <c r="B19" s="226"/>
      <c r="C19" s="227"/>
      <c r="D19" s="252">
        <v>259</v>
      </c>
      <c r="E19" s="252"/>
      <c r="F19" s="252"/>
      <c r="G19" s="253">
        <v>24</v>
      </c>
      <c r="H19" s="253"/>
      <c r="I19" s="253"/>
      <c r="J19" s="253">
        <v>24</v>
      </c>
      <c r="K19" s="253"/>
      <c r="L19" s="253"/>
      <c r="M19" s="253">
        <v>52</v>
      </c>
      <c r="N19" s="253"/>
      <c r="O19" s="253"/>
      <c r="P19" s="253">
        <v>67</v>
      </c>
      <c r="Q19" s="253"/>
      <c r="R19" s="253"/>
      <c r="S19" s="253">
        <v>40</v>
      </c>
      <c r="T19" s="253"/>
      <c r="U19" s="253"/>
      <c r="V19" s="253">
        <v>10</v>
      </c>
      <c r="W19" s="253"/>
      <c r="X19" s="253"/>
      <c r="Y19" s="253">
        <v>18</v>
      </c>
      <c r="Z19" s="253"/>
      <c r="AA19" s="253"/>
      <c r="AB19" s="253">
        <v>24</v>
      </c>
      <c r="AC19" s="253"/>
      <c r="AD19" s="253"/>
    </row>
    <row r="20" spans="1:32" ht="13.5" customHeight="1" x14ac:dyDescent="0.15">
      <c r="A20" s="225" t="s">
        <v>94</v>
      </c>
      <c r="B20" s="226"/>
      <c r="C20" s="227"/>
      <c r="D20" s="252">
        <v>284</v>
      </c>
      <c r="E20" s="252"/>
      <c r="F20" s="252"/>
      <c r="G20" s="253">
        <v>25</v>
      </c>
      <c r="H20" s="253"/>
      <c r="I20" s="253"/>
      <c r="J20" s="253">
        <v>34</v>
      </c>
      <c r="K20" s="253"/>
      <c r="L20" s="253"/>
      <c r="M20" s="253">
        <v>48</v>
      </c>
      <c r="N20" s="253"/>
      <c r="O20" s="253"/>
      <c r="P20" s="253">
        <v>63</v>
      </c>
      <c r="Q20" s="253"/>
      <c r="R20" s="253"/>
      <c r="S20" s="253">
        <v>46</v>
      </c>
      <c r="T20" s="253"/>
      <c r="U20" s="253"/>
      <c r="V20" s="253">
        <v>10</v>
      </c>
      <c r="W20" s="253"/>
      <c r="X20" s="253"/>
      <c r="Y20" s="253">
        <v>22</v>
      </c>
      <c r="Z20" s="253"/>
      <c r="AA20" s="253"/>
      <c r="AB20" s="253">
        <v>36</v>
      </c>
      <c r="AC20" s="253"/>
      <c r="AD20" s="253"/>
    </row>
    <row r="21" spans="1:32" ht="13.5" customHeight="1" x14ac:dyDescent="0.15">
      <c r="A21" s="225" t="s">
        <v>96</v>
      </c>
      <c r="B21" s="226"/>
      <c r="C21" s="227"/>
      <c r="D21" s="252">
        <v>187</v>
      </c>
      <c r="E21" s="252"/>
      <c r="F21" s="252"/>
      <c r="G21" s="253">
        <v>19</v>
      </c>
      <c r="H21" s="253"/>
      <c r="I21" s="253"/>
      <c r="J21" s="253">
        <v>14</v>
      </c>
      <c r="K21" s="253"/>
      <c r="L21" s="253"/>
      <c r="M21" s="253">
        <v>36</v>
      </c>
      <c r="N21" s="253"/>
      <c r="O21" s="253"/>
      <c r="P21" s="253">
        <v>39</v>
      </c>
      <c r="Q21" s="253"/>
      <c r="R21" s="253"/>
      <c r="S21" s="253">
        <v>30</v>
      </c>
      <c r="T21" s="253"/>
      <c r="U21" s="253"/>
      <c r="V21" s="253">
        <v>7</v>
      </c>
      <c r="W21" s="253"/>
      <c r="X21" s="253"/>
      <c r="Y21" s="253">
        <v>24</v>
      </c>
      <c r="Z21" s="253"/>
      <c r="AA21" s="253"/>
      <c r="AB21" s="253">
        <v>18</v>
      </c>
      <c r="AC21" s="253"/>
      <c r="AD21" s="253"/>
    </row>
    <row r="22" spans="1:32" ht="13.5" customHeight="1" x14ac:dyDescent="0.15">
      <c r="A22" s="225" t="s">
        <v>98</v>
      </c>
      <c r="B22" s="226"/>
      <c r="C22" s="227"/>
      <c r="D22" s="252">
        <v>169</v>
      </c>
      <c r="E22" s="252"/>
      <c r="F22" s="252"/>
      <c r="G22" s="253">
        <v>20</v>
      </c>
      <c r="H22" s="253"/>
      <c r="I22" s="253"/>
      <c r="J22" s="253">
        <v>15</v>
      </c>
      <c r="K22" s="253"/>
      <c r="L22" s="253"/>
      <c r="M22" s="253">
        <v>34</v>
      </c>
      <c r="N22" s="253"/>
      <c r="O22" s="253"/>
      <c r="P22" s="253">
        <v>40</v>
      </c>
      <c r="Q22" s="253"/>
      <c r="R22" s="253"/>
      <c r="S22" s="253">
        <v>18</v>
      </c>
      <c r="T22" s="253"/>
      <c r="U22" s="253"/>
      <c r="V22" s="253">
        <v>12</v>
      </c>
      <c r="W22" s="253"/>
      <c r="X22" s="253"/>
      <c r="Y22" s="253">
        <v>15</v>
      </c>
      <c r="Z22" s="253"/>
      <c r="AA22" s="253"/>
      <c r="AB22" s="253">
        <v>15</v>
      </c>
      <c r="AC22" s="253"/>
      <c r="AD22" s="253"/>
    </row>
    <row r="23" spans="1:32" ht="13.5" customHeight="1" x14ac:dyDescent="0.15">
      <c r="A23" s="225" t="s">
        <v>100</v>
      </c>
      <c r="B23" s="226"/>
      <c r="C23" s="227"/>
      <c r="D23" s="252">
        <v>131</v>
      </c>
      <c r="E23" s="252"/>
      <c r="F23" s="252"/>
      <c r="G23" s="253">
        <v>9</v>
      </c>
      <c r="H23" s="253"/>
      <c r="I23" s="253"/>
      <c r="J23" s="253">
        <v>7</v>
      </c>
      <c r="K23" s="253"/>
      <c r="L23" s="253"/>
      <c r="M23" s="253">
        <v>22</v>
      </c>
      <c r="N23" s="253"/>
      <c r="O23" s="253"/>
      <c r="P23" s="253">
        <v>28</v>
      </c>
      <c r="Q23" s="253"/>
      <c r="R23" s="253"/>
      <c r="S23" s="253">
        <v>32</v>
      </c>
      <c r="T23" s="253"/>
      <c r="U23" s="253"/>
      <c r="V23" s="253">
        <v>7</v>
      </c>
      <c r="W23" s="253"/>
      <c r="X23" s="253"/>
      <c r="Y23" s="253">
        <v>15</v>
      </c>
      <c r="Z23" s="253"/>
      <c r="AA23" s="253"/>
      <c r="AB23" s="253">
        <v>11</v>
      </c>
      <c r="AC23" s="253"/>
      <c r="AD23" s="253"/>
      <c r="AF23" s="33"/>
    </row>
    <row r="24" spans="1:32" ht="13.5" customHeight="1" x14ac:dyDescent="0.15">
      <c r="A24" s="225" t="s">
        <v>102</v>
      </c>
      <c r="B24" s="226"/>
      <c r="C24" s="227"/>
      <c r="D24" s="252">
        <v>112</v>
      </c>
      <c r="E24" s="252"/>
      <c r="F24" s="252"/>
      <c r="G24" s="253">
        <v>6</v>
      </c>
      <c r="H24" s="253"/>
      <c r="I24" s="253"/>
      <c r="J24" s="253">
        <v>9</v>
      </c>
      <c r="K24" s="253"/>
      <c r="L24" s="253"/>
      <c r="M24" s="253">
        <v>20</v>
      </c>
      <c r="N24" s="253"/>
      <c r="O24" s="253"/>
      <c r="P24" s="253">
        <v>27</v>
      </c>
      <c r="Q24" s="253"/>
      <c r="R24" s="253"/>
      <c r="S24" s="253">
        <v>21</v>
      </c>
      <c r="T24" s="253"/>
      <c r="U24" s="253"/>
      <c r="V24" s="253">
        <v>4</v>
      </c>
      <c r="W24" s="253"/>
      <c r="X24" s="253"/>
      <c r="Y24" s="253">
        <v>8</v>
      </c>
      <c r="Z24" s="253"/>
      <c r="AA24" s="253"/>
      <c r="AB24" s="253">
        <v>17</v>
      </c>
      <c r="AC24" s="253"/>
      <c r="AD24" s="253"/>
      <c r="AE24" s="33"/>
    </row>
    <row r="25" spans="1:32" ht="13.5" customHeight="1" x14ac:dyDescent="0.15">
      <c r="A25" s="225" t="s">
        <v>104</v>
      </c>
      <c r="B25" s="226"/>
      <c r="C25" s="227"/>
      <c r="D25" s="252">
        <v>49</v>
      </c>
      <c r="E25" s="252"/>
      <c r="F25" s="252"/>
      <c r="G25" s="253">
        <v>3</v>
      </c>
      <c r="H25" s="253"/>
      <c r="I25" s="253"/>
      <c r="J25" s="253">
        <v>4</v>
      </c>
      <c r="K25" s="253"/>
      <c r="L25" s="253"/>
      <c r="M25" s="253">
        <v>8</v>
      </c>
      <c r="N25" s="253"/>
      <c r="O25" s="253"/>
      <c r="P25" s="253">
        <v>10</v>
      </c>
      <c r="Q25" s="253"/>
      <c r="R25" s="253"/>
      <c r="S25" s="253">
        <v>10</v>
      </c>
      <c r="T25" s="253"/>
      <c r="U25" s="253"/>
      <c r="V25" s="253">
        <v>2</v>
      </c>
      <c r="W25" s="253"/>
      <c r="X25" s="253"/>
      <c r="Y25" s="253">
        <v>7</v>
      </c>
      <c r="Z25" s="253"/>
      <c r="AA25" s="253"/>
      <c r="AB25" s="253">
        <v>5</v>
      </c>
      <c r="AC25" s="253"/>
      <c r="AD25" s="253"/>
    </row>
    <row r="26" spans="1:32" ht="13.5" customHeight="1" x14ac:dyDescent="0.15">
      <c r="A26" s="225" t="s">
        <v>106</v>
      </c>
      <c r="B26" s="226"/>
      <c r="C26" s="227"/>
      <c r="D26" s="252">
        <v>7</v>
      </c>
      <c r="E26" s="252"/>
      <c r="F26" s="252"/>
      <c r="G26" s="253" t="s">
        <v>140</v>
      </c>
      <c r="H26" s="253"/>
      <c r="I26" s="253"/>
      <c r="J26" s="253">
        <v>2</v>
      </c>
      <c r="K26" s="253"/>
      <c r="L26" s="253"/>
      <c r="M26" s="253">
        <v>2</v>
      </c>
      <c r="N26" s="253"/>
      <c r="O26" s="253"/>
      <c r="P26" s="253" t="s">
        <v>140</v>
      </c>
      <c r="Q26" s="253"/>
      <c r="R26" s="253"/>
      <c r="S26" s="253">
        <v>1</v>
      </c>
      <c r="T26" s="253"/>
      <c r="U26" s="253"/>
      <c r="V26" s="253" t="s">
        <v>140</v>
      </c>
      <c r="W26" s="253"/>
      <c r="X26" s="253"/>
      <c r="Y26" s="253">
        <v>1</v>
      </c>
      <c r="Z26" s="253"/>
      <c r="AA26" s="253"/>
      <c r="AB26" s="253">
        <v>1</v>
      </c>
      <c r="AC26" s="253"/>
      <c r="AD26" s="253"/>
      <c r="AE26" s="45"/>
      <c r="AF26" s="45"/>
    </row>
    <row r="27" spans="1:32" ht="13.5" customHeight="1" x14ac:dyDescent="0.15">
      <c r="A27" s="225" t="s">
        <v>108</v>
      </c>
      <c r="B27" s="226"/>
      <c r="C27" s="227"/>
      <c r="D27" s="252" t="s">
        <v>140</v>
      </c>
      <c r="E27" s="252"/>
      <c r="F27" s="252"/>
      <c r="G27" s="253" t="s">
        <v>140</v>
      </c>
      <c r="H27" s="253"/>
      <c r="I27" s="253"/>
      <c r="J27" s="253" t="s">
        <v>140</v>
      </c>
      <c r="K27" s="253"/>
      <c r="L27" s="253"/>
      <c r="M27" s="253" t="s">
        <v>140</v>
      </c>
      <c r="N27" s="253"/>
      <c r="O27" s="253"/>
      <c r="P27" s="253" t="s">
        <v>140</v>
      </c>
      <c r="Q27" s="253"/>
      <c r="R27" s="253"/>
      <c r="S27" s="253" t="s">
        <v>140</v>
      </c>
      <c r="T27" s="253"/>
      <c r="U27" s="253"/>
      <c r="V27" s="253" t="s">
        <v>140</v>
      </c>
      <c r="W27" s="253"/>
      <c r="X27" s="253"/>
      <c r="Y27" s="253" t="s">
        <v>140</v>
      </c>
      <c r="Z27" s="253"/>
      <c r="AA27" s="253"/>
      <c r="AB27" s="253" t="s">
        <v>140</v>
      </c>
      <c r="AC27" s="253"/>
      <c r="AD27" s="253"/>
      <c r="AE27" s="45"/>
      <c r="AF27" s="45"/>
    </row>
    <row r="28" spans="1:32" ht="13.5" customHeight="1" x14ac:dyDescent="0.15">
      <c r="A28" s="225" t="s">
        <v>141</v>
      </c>
      <c r="B28" s="226"/>
      <c r="C28" s="227"/>
      <c r="D28" s="252" t="s">
        <v>140</v>
      </c>
      <c r="E28" s="252"/>
      <c r="F28" s="252"/>
      <c r="G28" s="253" t="s">
        <v>140</v>
      </c>
      <c r="H28" s="253"/>
      <c r="I28" s="253"/>
      <c r="J28" s="253" t="s">
        <v>140</v>
      </c>
      <c r="K28" s="253"/>
      <c r="L28" s="253"/>
      <c r="M28" s="253" t="s">
        <v>140</v>
      </c>
      <c r="N28" s="253"/>
      <c r="O28" s="253"/>
      <c r="P28" s="253" t="s">
        <v>140</v>
      </c>
      <c r="Q28" s="253"/>
      <c r="R28" s="253"/>
      <c r="S28" s="253" t="s">
        <v>140</v>
      </c>
      <c r="T28" s="253"/>
      <c r="U28" s="253"/>
      <c r="V28" s="253" t="s">
        <v>140</v>
      </c>
      <c r="W28" s="253"/>
      <c r="X28" s="253"/>
      <c r="Y28" s="253" t="s">
        <v>140</v>
      </c>
      <c r="Z28" s="253"/>
      <c r="AA28" s="253"/>
      <c r="AB28" s="253" t="s">
        <v>140</v>
      </c>
      <c r="AC28" s="253"/>
      <c r="AD28" s="253"/>
      <c r="AE28" s="12"/>
      <c r="AF28" s="12"/>
    </row>
    <row r="29" spans="1:32" ht="13.5" customHeight="1" x14ac:dyDescent="0.15">
      <c r="A29" s="225" t="s">
        <v>142</v>
      </c>
      <c r="B29" s="226"/>
      <c r="C29" s="227"/>
      <c r="D29" s="255">
        <v>47.772931370000002</v>
      </c>
      <c r="E29" s="256"/>
      <c r="F29" s="257"/>
      <c r="G29" s="242">
        <v>47.23972603</v>
      </c>
      <c r="H29" s="243"/>
      <c r="I29" s="244"/>
      <c r="J29" s="242">
        <v>43.918397630000001</v>
      </c>
      <c r="K29" s="243"/>
      <c r="L29" s="244"/>
      <c r="M29" s="242">
        <v>48.222522519999998</v>
      </c>
      <c r="N29" s="243"/>
      <c r="O29" s="244"/>
      <c r="P29" s="242">
        <v>46.951568899999998</v>
      </c>
      <c r="Q29" s="243"/>
      <c r="R29" s="244"/>
      <c r="S29" s="242">
        <v>47.912109379999997</v>
      </c>
      <c r="T29" s="243"/>
      <c r="U29" s="244"/>
      <c r="V29" s="242">
        <v>46.243055560000002</v>
      </c>
      <c r="W29" s="243"/>
      <c r="X29" s="244"/>
      <c r="Y29" s="242">
        <v>51.102996249999997</v>
      </c>
      <c r="Z29" s="243"/>
      <c r="AA29" s="244"/>
      <c r="AB29" s="242">
        <v>51.611510789999997</v>
      </c>
      <c r="AC29" s="243"/>
      <c r="AD29" s="244"/>
      <c r="AE29" s="12"/>
      <c r="AF29" s="12"/>
    </row>
    <row r="30" spans="1:32" ht="13.5" customHeight="1" x14ac:dyDescent="0.15">
      <c r="A30" s="46"/>
      <c r="B30" s="46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12"/>
      <c r="AF30" s="12"/>
    </row>
    <row r="31" spans="1:32" ht="13.5" customHeight="1" x14ac:dyDescent="0.15">
      <c r="A31" s="40"/>
      <c r="B31" s="40"/>
      <c r="C31" s="40"/>
      <c r="D31" s="49"/>
      <c r="E31" s="49"/>
      <c r="F31" s="49"/>
      <c r="G31" s="49"/>
      <c r="H31" s="49"/>
      <c r="I31" s="49"/>
      <c r="J31" s="49"/>
      <c r="K31" s="49"/>
      <c r="L31" s="49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5"/>
      <c r="AF31" s="45"/>
    </row>
    <row r="32" spans="1:32" ht="13.5" customHeight="1" x14ac:dyDescent="0.15">
      <c r="A32" s="85" t="s">
        <v>146</v>
      </c>
      <c r="B32" s="86"/>
      <c r="C32" s="86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35"/>
      <c r="AB32" s="35"/>
      <c r="AC32" s="35"/>
      <c r="AD32" s="48" t="s">
        <v>86</v>
      </c>
      <c r="AE32" s="45"/>
      <c r="AF32" s="45"/>
    </row>
    <row r="33" spans="1:30" ht="13.5" customHeight="1" x14ac:dyDescent="0.15">
      <c r="A33" s="249" t="s">
        <v>35</v>
      </c>
      <c r="B33" s="250"/>
      <c r="C33" s="251"/>
      <c r="D33" s="249" t="s">
        <v>129</v>
      </c>
      <c r="E33" s="250"/>
      <c r="F33" s="251"/>
      <c r="G33" s="249" t="s">
        <v>130</v>
      </c>
      <c r="H33" s="250"/>
      <c r="I33" s="251"/>
      <c r="J33" s="249" t="s">
        <v>131</v>
      </c>
      <c r="K33" s="250"/>
      <c r="L33" s="251"/>
      <c r="M33" s="249" t="s">
        <v>132</v>
      </c>
      <c r="N33" s="250"/>
      <c r="O33" s="251"/>
      <c r="P33" s="249" t="s">
        <v>133</v>
      </c>
      <c r="Q33" s="250"/>
      <c r="R33" s="251"/>
      <c r="S33" s="254" t="s">
        <v>134</v>
      </c>
      <c r="T33" s="254"/>
      <c r="U33" s="254"/>
      <c r="V33" s="249" t="s">
        <v>135</v>
      </c>
      <c r="W33" s="250"/>
      <c r="X33" s="251"/>
      <c r="Y33" s="249" t="s">
        <v>136</v>
      </c>
      <c r="Z33" s="250"/>
      <c r="AA33" s="251"/>
      <c r="AB33" s="249" t="s">
        <v>137</v>
      </c>
      <c r="AC33" s="250"/>
      <c r="AD33" s="251"/>
    </row>
    <row r="34" spans="1:30" ht="13.5" customHeight="1" x14ac:dyDescent="0.15">
      <c r="A34" s="225" t="s">
        <v>138</v>
      </c>
      <c r="B34" s="226"/>
      <c r="C34" s="227"/>
      <c r="D34" s="252">
        <v>3420</v>
      </c>
      <c r="E34" s="252"/>
      <c r="F34" s="252"/>
      <c r="G34" s="253">
        <v>287</v>
      </c>
      <c r="H34" s="253"/>
      <c r="I34" s="253"/>
      <c r="J34" s="253">
        <v>349</v>
      </c>
      <c r="K34" s="253"/>
      <c r="L34" s="253"/>
      <c r="M34" s="253">
        <v>696</v>
      </c>
      <c r="N34" s="253"/>
      <c r="O34" s="253"/>
      <c r="P34" s="253">
        <v>771</v>
      </c>
      <c r="Q34" s="253"/>
      <c r="R34" s="253"/>
      <c r="S34" s="253">
        <v>589</v>
      </c>
      <c r="T34" s="253"/>
      <c r="U34" s="253"/>
      <c r="V34" s="253">
        <v>150</v>
      </c>
      <c r="W34" s="253"/>
      <c r="X34" s="253"/>
      <c r="Y34" s="253">
        <v>283</v>
      </c>
      <c r="Z34" s="253"/>
      <c r="AA34" s="253"/>
      <c r="AB34" s="253">
        <v>295</v>
      </c>
      <c r="AC34" s="253"/>
      <c r="AD34" s="253"/>
    </row>
    <row r="35" spans="1:30" ht="13.5" customHeight="1" x14ac:dyDescent="0.15">
      <c r="A35" s="225" t="s">
        <v>89</v>
      </c>
      <c r="B35" s="226"/>
      <c r="C35" s="227"/>
      <c r="D35" s="252">
        <v>110</v>
      </c>
      <c r="E35" s="252"/>
      <c r="F35" s="252"/>
      <c r="G35" s="253">
        <v>7</v>
      </c>
      <c r="H35" s="253"/>
      <c r="I35" s="253"/>
      <c r="J35" s="253">
        <v>11</v>
      </c>
      <c r="K35" s="253"/>
      <c r="L35" s="253"/>
      <c r="M35" s="253">
        <v>23</v>
      </c>
      <c r="N35" s="253"/>
      <c r="O35" s="253"/>
      <c r="P35" s="253">
        <v>19</v>
      </c>
      <c r="Q35" s="253"/>
      <c r="R35" s="253"/>
      <c r="S35" s="253">
        <v>27</v>
      </c>
      <c r="T35" s="253"/>
      <c r="U35" s="253"/>
      <c r="V35" s="253">
        <v>5</v>
      </c>
      <c r="W35" s="253"/>
      <c r="X35" s="253"/>
      <c r="Y35" s="253">
        <v>7</v>
      </c>
      <c r="Z35" s="253"/>
      <c r="AA35" s="253"/>
      <c r="AB35" s="253">
        <v>11</v>
      </c>
      <c r="AC35" s="253"/>
      <c r="AD35" s="253"/>
    </row>
    <row r="36" spans="1:30" ht="13.5" customHeight="1" x14ac:dyDescent="0.15">
      <c r="A36" s="225" t="s">
        <v>91</v>
      </c>
      <c r="B36" s="226"/>
      <c r="C36" s="227"/>
      <c r="D36" s="252">
        <v>133</v>
      </c>
      <c r="E36" s="252"/>
      <c r="F36" s="252"/>
      <c r="G36" s="253">
        <v>14</v>
      </c>
      <c r="H36" s="253"/>
      <c r="I36" s="253"/>
      <c r="J36" s="253">
        <v>22</v>
      </c>
      <c r="K36" s="253"/>
      <c r="L36" s="253"/>
      <c r="M36" s="253">
        <v>23</v>
      </c>
      <c r="N36" s="253"/>
      <c r="O36" s="253"/>
      <c r="P36" s="253">
        <v>36</v>
      </c>
      <c r="Q36" s="253"/>
      <c r="R36" s="253"/>
      <c r="S36" s="253">
        <v>16</v>
      </c>
      <c r="T36" s="253"/>
      <c r="U36" s="253"/>
      <c r="V36" s="253">
        <v>4</v>
      </c>
      <c r="W36" s="253"/>
      <c r="X36" s="253"/>
      <c r="Y36" s="253">
        <v>9</v>
      </c>
      <c r="Z36" s="253"/>
      <c r="AA36" s="253"/>
      <c r="AB36" s="253">
        <v>9</v>
      </c>
      <c r="AC36" s="253"/>
      <c r="AD36" s="253"/>
    </row>
    <row r="37" spans="1:30" ht="13.5" customHeight="1" x14ac:dyDescent="0.15">
      <c r="A37" s="225" t="s">
        <v>93</v>
      </c>
      <c r="B37" s="226"/>
      <c r="C37" s="227"/>
      <c r="D37" s="252">
        <v>166</v>
      </c>
      <c r="E37" s="252"/>
      <c r="F37" s="252"/>
      <c r="G37" s="253">
        <v>16</v>
      </c>
      <c r="H37" s="253"/>
      <c r="I37" s="253"/>
      <c r="J37" s="253">
        <v>16</v>
      </c>
      <c r="K37" s="253"/>
      <c r="L37" s="253"/>
      <c r="M37" s="253">
        <v>36</v>
      </c>
      <c r="N37" s="253"/>
      <c r="O37" s="253"/>
      <c r="P37" s="253">
        <v>34</v>
      </c>
      <c r="Q37" s="253"/>
      <c r="R37" s="253"/>
      <c r="S37" s="253">
        <v>21</v>
      </c>
      <c r="T37" s="253"/>
      <c r="U37" s="253"/>
      <c r="V37" s="253">
        <v>7</v>
      </c>
      <c r="W37" s="253"/>
      <c r="X37" s="253"/>
      <c r="Y37" s="253">
        <v>21</v>
      </c>
      <c r="Z37" s="253"/>
      <c r="AA37" s="253"/>
      <c r="AB37" s="253">
        <v>15</v>
      </c>
      <c r="AC37" s="253"/>
      <c r="AD37" s="253"/>
    </row>
    <row r="38" spans="1:30" ht="13.5" customHeight="1" x14ac:dyDescent="0.15">
      <c r="A38" s="225" t="s">
        <v>95</v>
      </c>
      <c r="B38" s="226"/>
      <c r="C38" s="227"/>
      <c r="D38" s="252">
        <v>137</v>
      </c>
      <c r="E38" s="252"/>
      <c r="F38" s="252"/>
      <c r="G38" s="253">
        <v>11</v>
      </c>
      <c r="H38" s="253"/>
      <c r="I38" s="253"/>
      <c r="J38" s="253">
        <v>13</v>
      </c>
      <c r="K38" s="253"/>
      <c r="L38" s="253"/>
      <c r="M38" s="253">
        <v>25</v>
      </c>
      <c r="N38" s="253"/>
      <c r="O38" s="253"/>
      <c r="P38" s="253">
        <v>37</v>
      </c>
      <c r="Q38" s="253"/>
      <c r="R38" s="253"/>
      <c r="S38" s="253">
        <v>26</v>
      </c>
      <c r="T38" s="253"/>
      <c r="U38" s="253"/>
      <c r="V38" s="253">
        <v>10</v>
      </c>
      <c r="W38" s="253"/>
      <c r="X38" s="253"/>
      <c r="Y38" s="253">
        <v>7</v>
      </c>
      <c r="Z38" s="253"/>
      <c r="AA38" s="253"/>
      <c r="AB38" s="253">
        <v>8</v>
      </c>
      <c r="AC38" s="253"/>
      <c r="AD38" s="253"/>
    </row>
    <row r="39" spans="1:30" ht="13.5" customHeight="1" x14ac:dyDescent="0.15">
      <c r="A39" s="225" t="s">
        <v>97</v>
      </c>
      <c r="B39" s="226"/>
      <c r="C39" s="227"/>
      <c r="D39" s="252">
        <v>125</v>
      </c>
      <c r="E39" s="252"/>
      <c r="F39" s="252"/>
      <c r="G39" s="253">
        <v>9</v>
      </c>
      <c r="H39" s="253"/>
      <c r="I39" s="253"/>
      <c r="J39" s="253">
        <v>16</v>
      </c>
      <c r="K39" s="253"/>
      <c r="L39" s="253"/>
      <c r="M39" s="253">
        <v>24</v>
      </c>
      <c r="N39" s="253"/>
      <c r="O39" s="253"/>
      <c r="P39" s="253">
        <v>24</v>
      </c>
      <c r="Q39" s="253"/>
      <c r="R39" s="253"/>
      <c r="S39" s="253">
        <v>30</v>
      </c>
      <c r="T39" s="253"/>
      <c r="U39" s="253"/>
      <c r="V39" s="253">
        <v>2</v>
      </c>
      <c r="W39" s="253"/>
      <c r="X39" s="253"/>
      <c r="Y39" s="253">
        <v>12</v>
      </c>
      <c r="Z39" s="253"/>
      <c r="AA39" s="253"/>
      <c r="AB39" s="253">
        <v>8</v>
      </c>
      <c r="AC39" s="253"/>
      <c r="AD39" s="253"/>
    </row>
    <row r="40" spans="1:30" ht="13.5" customHeight="1" x14ac:dyDescent="0.15">
      <c r="A40" s="225" t="s">
        <v>99</v>
      </c>
      <c r="B40" s="226"/>
      <c r="C40" s="227"/>
      <c r="D40" s="252">
        <v>126</v>
      </c>
      <c r="E40" s="252"/>
      <c r="F40" s="252"/>
      <c r="G40" s="253">
        <v>10</v>
      </c>
      <c r="H40" s="253"/>
      <c r="I40" s="253"/>
      <c r="J40" s="253">
        <v>14</v>
      </c>
      <c r="K40" s="253"/>
      <c r="L40" s="253"/>
      <c r="M40" s="253">
        <v>22</v>
      </c>
      <c r="N40" s="253"/>
      <c r="O40" s="253"/>
      <c r="P40" s="253">
        <v>36</v>
      </c>
      <c r="Q40" s="253"/>
      <c r="R40" s="253"/>
      <c r="S40" s="253">
        <v>14</v>
      </c>
      <c r="T40" s="253"/>
      <c r="U40" s="253"/>
      <c r="V40" s="253">
        <v>5</v>
      </c>
      <c r="W40" s="253"/>
      <c r="X40" s="253"/>
      <c r="Y40" s="253">
        <v>8</v>
      </c>
      <c r="Z40" s="253"/>
      <c r="AA40" s="253"/>
      <c r="AB40" s="253">
        <v>17</v>
      </c>
      <c r="AC40" s="253"/>
      <c r="AD40" s="253"/>
    </row>
    <row r="41" spans="1:30" ht="13.5" customHeight="1" x14ac:dyDescent="0.15">
      <c r="A41" s="225" t="s">
        <v>101</v>
      </c>
      <c r="B41" s="226"/>
      <c r="C41" s="227"/>
      <c r="D41" s="252">
        <v>131</v>
      </c>
      <c r="E41" s="252"/>
      <c r="F41" s="252"/>
      <c r="G41" s="253">
        <v>16</v>
      </c>
      <c r="H41" s="253"/>
      <c r="I41" s="253"/>
      <c r="J41" s="253">
        <v>24</v>
      </c>
      <c r="K41" s="253"/>
      <c r="L41" s="253"/>
      <c r="M41" s="253">
        <v>24</v>
      </c>
      <c r="N41" s="253"/>
      <c r="O41" s="253"/>
      <c r="P41" s="253">
        <v>24</v>
      </c>
      <c r="Q41" s="253"/>
      <c r="R41" s="253"/>
      <c r="S41" s="253">
        <v>21</v>
      </c>
      <c r="T41" s="253"/>
      <c r="U41" s="253"/>
      <c r="V41" s="253">
        <v>3</v>
      </c>
      <c r="W41" s="253"/>
      <c r="X41" s="253"/>
      <c r="Y41" s="253">
        <v>11</v>
      </c>
      <c r="Z41" s="253"/>
      <c r="AA41" s="253"/>
      <c r="AB41" s="253">
        <v>8</v>
      </c>
      <c r="AC41" s="253"/>
      <c r="AD41" s="253"/>
    </row>
    <row r="42" spans="1:30" ht="13.5" customHeight="1" x14ac:dyDescent="0.15">
      <c r="A42" s="225" t="s">
        <v>103</v>
      </c>
      <c r="B42" s="226"/>
      <c r="C42" s="227"/>
      <c r="D42" s="252">
        <v>170</v>
      </c>
      <c r="E42" s="252"/>
      <c r="F42" s="252"/>
      <c r="G42" s="253">
        <v>18</v>
      </c>
      <c r="H42" s="253"/>
      <c r="I42" s="253"/>
      <c r="J42" s="253">
        <v>26</v>
      </c>
      <c r="K42" s="253"/>
      <c r="L42" s="253"/>
      <c r="M42" s="253">
        <v>31</v>
      </c>
      <c r="N42" s="253"/>
      <c r="O42" s="253"/>
      <c r="P42" s="253">
        <v>40</v>
      </c>
      <c r="Q42" s="253"/>
      <c r="R42" s="253"/>
      <c r="S42" s="253">
        <v>27</v>
      </c>
      <c r="T42" s="253"/>
      <c r="U42" s="253"/>
      <c r="V42" s="253">
        <v>5</v>
      </c>
      <c r="W42" s="253"/>
      <c r="X42" s="253"/>
      <c r="Y42" s="253">
        <v>13</v>
      </c>
      <c r="Z42" s="253"/>
      <c r="AA42" s="253"/>
      <c r="AB42" s="253">
        <v>10</v>
      </c>
      <c r="AC42" s="253"/>
      <c r="AD42" s="253"/>
    </row>
    <row r="43" spans="1:30" ht="13.5" customHeight="1" x14ac:dyDescent="0.15">
      <c r="A43" s="225" t="s">
        <v>105</v>
      </c>
      <c r="B43" s="226"/>
      <c r="C43" s="227"/>
      <c r="D43" s="252">
        <v>185</v>
      </c>
      <c r="E43" s="252"/>
      <c r="F43" s="252"/>
      <c r="G43" s="253">
        <v>14</v>
      </c>
      <c r="H43" s="253"/>
      <c r="I43" s="253"/>
      <c r="J43" s="253">
        <v>21</v>
      </c>
      <c r="K43" s="253"/>
      <c r="L43" s="253"/>
      <c r="M43" s="253">
        <v>44</v>
      </c>
      <c r="N43" s="253"/>
      <c r="O43" s="253"/>
      <c r="P43" s="253">
        <v>44</v>
      </c>
      <c r="Q43" s="253"/>
      <c r="R43" s="253"/>
      <c r="S43" s="253">
        <v>26</v>
      </c>
      <c r="T43" s="253"/>
      <c r="U43" s="253"/>
      <c r="V43" s="253">
        <v>10</v>
      </c>
      <c r="W43" s="253"/>
      <c r="X43" s="253"/>
      <c r="Y43" s="253">
        <v>13</v>
      </c>
      <c r="Z43" s="253"/>
      <c r="AA43" s="253"/>
      <c r="AB43" s="253">
        <v>13</v>
      </c>
      <c r="AC43" s="253"/>
      <c r="AD43" s="253"/>
    </row>
    <row r="44" spans="1:30" ht="13.5" customHeight="1" x14ac:dyDescent="0.15">
      <c r="A44" s="225" t="s">
        <v>107</v>
      </c>
      <c r="B44" s="226"/>
      <c r="C44" s="227"/>
      <c r="D44" s="252">
        <v>181</v>
      </c>
      <c r="E44" s="252"/>
      <c r="F44" s="252"/>
      <c r="G44" s="253">
        <v>21</v>
      </c>
      <c r="H44" s="253"/>
      <c r="I44" s="253"/>
      <c r="J44" s="253">
        <v>20</v>
      </c>
      <c r="K44" s="253"/>
      <c r="L44" s="253"/>
      <c r="M44" s="253">
        <v>25</v>
      </c>
      <c r="N44" s="253"/>
      <c r="O44" s="253"/>
      <c r="P44" s="253">
        <v>50</v>
      </c>
      <c r="Q44" s="253"/>
      <c r="R44" s="253"/>
      <c r="S44" s="253">
        <v>24</v>
      </c>
      <c r="T44" s="253"/>
      <c r="U44" s="253"/>
      <c r="V44" s="253">
        <v>6</v>
      </c>
      <c r="W44" s="253"/>
      <c r="X44" s="253"/>
      <c r="Y44" s="253">
        <v>13</v>
      </c>
      <c r="Z44" s="253"/>
      <c r="AA44" s="253"/>
      <c r="AB44" s="253">
        <v>22</v>
      </c>
      <c r="AC44" s="253"/>
      <c r="AD44" s="253"/>
    </row>
    <row r="45" spans="1:30" ht="13.5" customHeight="1" x14ac:dyDescent="0.15">
      <c r="A45" s="225" t="s">
        <v>109</v>
      </c>
      <c r="B45" s="226"/>
      <c r="C45" s="227"/>
      <c r="D45" s="252">
        <v>187</v>
      </c>
      <c r="E45" s="252"/>
      <c r="F45" s="252"/>
      <c r="G45" s="253">
        <v>21</v>
      </c>
      <c r="H45" s="253"/>
      <c r="I45" s="253"/>
      <c r="J45" s="253">
        <v>22</v>
      </c>
      <c r="K45" s="253"/>
      <c r="L45" s="253"/>
      <c r="M45" s="253">
        <v>31</v>
      </c>
      <c r="N45" s="253"/>
      <c r="O45" s="253"/>
      <c r="P45" s="253">
        <v>44</v>
      </c>
      <c r="Q45" s="253"/>
      <c r="R45" s="253"/>
      <c r="S45" s="253">
        <v>35</v>
      </c>
      <c r="T45" s="253"/>
      <c r="U45" s="253"/>
      <c r="V45" s="253">
        <v>9</v>
      </c>
      <c r="W45" s="253"/>
      <c r="X45" s="253"/>
      <c r="Y45" s="253">
        <v>16</v>
      </c>
      <c r="Z45" s="253"/>
      <c r="AA45" s="253"/>
      <c r="AB45" s="253">
        <v>9</v>
      </c>
      <c r="AC45" s="253"/>
      <c r="AD45" s="253"/>
    </row>
    <row r="46" spans="1:30" ht="13.5" customHeight="1" x14ac:dyDescent="0.15">
      <c r="A46" s="225" t="s">
        <v>90</v>
      </c>
      <c r="B46" s="226"/>
      <c r="C46" s="227"/>
      <c r="D46" s="252">
        <v>226</v>
      </c>
      <c r="E46" s="252"/>
      <c r="F46" s="252"/>
      <c r="G46" s="253">
        <v>14</v>
      </c>
      <c r="H46" s="253"/>
      <c r="I46" s="253"/>
      <c r="J46" s="253">
        <v>21</v>
      </c>
      <c r="K46" s="253"/>
      <c r="L46" s="253"/>
      <c r="M46" s="253">
        <v>46</v>
      </c>
      <c r="N46" s="253"/>
      <c r="O46" s="253"/>
      <c r="P46" s="253">
        <v>58</v>
      </c>
      <c r="Q46" s="253"/>
      <c r="R46" s="253"/>
      <c r="S46" s="253">
        <v>35</v>
      </c>
      <c r="T46" s="253"/>
      <c r="U46" s="253"/>
      <c r="V46" s="253">
        <v>8</v>
      </c>
      <c r="W46" s="253"/>
      <c r="X46" s="253"/>
      <c r="Y46" s="253">
        <v>22</v>
      </c>
      <c r="Z46" s="253"/>
      <c r="AA46" s="253"/>
      <c r="AB46" s="253">
        <v>22</v>
      </c>
      <c r="AC46" s="253"/>
      <c r="AD46" s="253"/>
    </row>
    <row r="47" spans="1:30" ht="13.5" customHeight="1" x14ac:dyDescent="0.15">
      <c r="A47" s="225" t="s">
        <v>92</v>
      </c>
      <c r="B47" s="226"/>
      <c r="C47" s="227"/>
      <c r="D47" s="252">
        <v>258</v>
      </c>
      <c r="E47" s="252"/>
      <c r="F47" s="252"/>
      <c r="G47" s="253">
        <v>26</v>
      </c>
      <c r="H47" s="253"/>
      <c r="I47" s="253"/>
      <c r="J47" s="253">
        <v>33</v>
      </c>
      <c r="K47" s="253"/>
      <c r="L47" s="253"/>
      <c r="M47" s="253">
        <v>48</v>
      </c>
      <c r="N47" s="253"/>
      <c r="O47" s="253"/>
      <c r="P47" s="253">
        <v>55</v>
      </c>
      <c r="Q47" s="253"/>
      <c r="R47" s="253"/>
      <c r="S47" s="253">
        <v>55</v>
      </c>
      <c r="T47" s="253"/>
      <c r="U47" s="253"/>
      <c r="V47" s="253">
        <v>6</v>
      </c>
      <c r="W47" s="253"/>
      <c r="X47" s="253"/>
      <c r="Y47" s="253">
        <v>16</v>
      </c>
      <c r="Z47" s="253"/>
      <c r="AA47" s="253"/>
      <c r="AB47" s="253">
        <v>19</v>
      </c>
      <c r="AC47" s="253"/>
      <c r="AD47" s="253"/>
    </row>
    <row r="48" spans="1:30" ht="13.5" customHeight="1" x14ac:dyDescent="0.15">
      <c r="A48" s="225" t="s">
        <v>94</v>
      </c>
      <c r="B48" s="226"/>
      <c r="C48" s="227"/>
      <c r="D48" s="252">
        <v>253</v>
      </c>
      <c r="E48" s="252"/>
      <c r="F48" s="252"/>
      <c r="G48" s="253">
        <v>20</v>
      </c>
      <c r="H48" s="253"/>
      <c r="I48" s="253"/>
      <c r="J48" s="253">
        <v>23</v>
      </c>
      <c r="K48" s="253"/>
      <c r="L48" s="253"/>
      <c r="M48" s="253">
        <v>59</v>
      </c>
      <c r="N48" s="253"/>
      <c r="O48" s="253"/>
      <c r="P48" s="253">
        <v>54</v>
      </c>
      <c r="Q48" s="253"/>
      <c r="R48" s="253"/>
      <c r="S48" s="253">
        <v>43</v>
      </c>
      <c r="T48" s="253"/>
      <c r="U48" s="253"/>
      <c r="V48" s="253">
        <v>13</v>
      </c>
      <c r="W48" s="253"/>
      <c r="X48" s="253"/>
      <c r="Y48" s="253">
        <v>21</v>
      </c>
      <c r="Z48" s="253"/>
      <c r="AA48" s="253"/>
      <c r="AB48" s="253">
        <v>20</v>
      </c>
      <c r="AC48" s="253"/>
      <c r="AD48" s="253"/>
    </row>
    <row r="49" spans="1:30" ht="13.5" customHeight="1" x14ac:dyDescent="0.15">
      <c r="A49" s="225" t="s">
        <v>96</v>
      </c>
      <c r="B49" s="226"/>
      <c r="C49" s="227"/>
      <c r="D49" s="252">
        <v>202</v>
      </c>
      <c r="E49" s="252"/>
      <c r="F49" s="252"/>
      <c r="G49" s="253">
        <v>25</v>
      </c>
      <c r="H49" s="253"/>
      <c r="I49" s="253"/>
      <c r="J49" s="253">
        <v>15</v>
      </c>
      <c r="K49" s="253"/>
      <c r="L49" s="253"/>
      <c r="M49" s="253">
        <v>37</v>
      </c>
      <c r="N49" s="253"/>
      <c r="O49" s="253"/>
      <c r="P49" s="253">
        <v>47</v>
      </c>
      <c r="Q49" s="253"/>
      <c r="R49" s="253"/>
      <c r="S49" s="253">
        <v>33</v>
      </c>
      <c r="T49" s="253"/>
      <c r="U49" s="253"/>
      <c r="V49" s="253">
        <v>6</v>
      </c>
      <c r="W49" s="253"/>
      <c r="X49" s="253"/>
      <c r="Y49" s="253">
        <v>18</v>
      </c>
      <c r="Z49" s="253"/>
      <c r="AA49" s="253"/>
      <c r="AB49" s="253">
        <v>21</v>
      </c>
      <c r="AC49" s="253"/>
      <c r="AD49" s="253"/>
    </row>
    <row r="50" spans="1:30" ht="13.5" customHeight="1" x14ac:dyDescent="0.15">
      <c r="A50" s="225" t="s">
        <v>98</v>
      </c>
      <c r="B50" s="226"/>
      <c r="C50" s="227"/>
      <c r="D50" s="252">
        <v>206</v>
      </c>
      <c r="E50" s="252"/>
      <c r="F50" s="252"/>
      <c r="G50" s="253">
        <v>13</v>
      </c>
      <c r="H50" s="253"/>
      <c r="I50" s="253"/>
      <c r="J50" s="253">
        <v>14</v>
      </c>
      <c r="K50" s="253"/>
      <c r="L50" s="253"/>
      <c r="M50" s="253">
        <v>47</v>
      </c>
      <c r="N50" s="253"/>
      <c r="O50" s="253"/>
      <c r="P50" s="253">
        <v>49</v>
      </c>
      <c r="Q50" s="253"/>
      <c r="R50" s="253"/>
      <c r="S50" s="253">
        <v>33</v>
      </c>
      <c r="T50" s="253"/>
      <c r="U50" s="253"/>
      <c r="V50" s="253">
        <v>16</v>
      </c>
      <c r="W50" s="253"/>
      <c r="X50" s="253"/>
      <c r="Y50" s="253">
        <v>14</v>
      </c>
      <c r="Z50" s="253"/>
      <c r="AA50" s="253"/>
      <c r="AB50" s="253">
        <v>20</v>
      </c>
      <c r="AC50" s="253"/>
      <c r="AD50" s="253"/>
    </row>
    <row r="51" spans="1:30" ht="13.5" customHeight="1" x14ac:dyDescent="0.15">
      <c r="A51" s="225" t="s">
        <v>100</v>
      </c>
      <c r="B51" s="226"/>
      <c r="C51" s="227"/>
      <c r="D51" s="252">
        <v>247</v>
      </c>
      <c r="E51" s="252"/>
      <c r="F51" s="252"/>
      <c r="G51" s="253">
        <v>10</v>
      </c>
      <c r="H51" s="253"/>
      <c r="I51" s="253"/>
      <c r="J51" s="253">
        <v>17</v>
      </c>
      <c r="K51" s="253"/>
      <c r="L51" s="253"/>
      <c r="M51" s="253">
        <v>46</v>
      </c>
      <c r="N51" s="253"/>
      <c r="O51" s="253"/>
      <c r="P51" s="253">
        <v>53</v>
      </c>
      <c r="Q51" s="253"/>
      <c r="R51" s="253"/>
      <c r="S51" s="253">
        <v>43</v>
      </c>
      <c r="T51" s="253"/>
      <c r="U51" s="253"/>
      <c r="V51" s="253">
        <v>21</v>
      </c>
      <c r="W51" s="253"/>
      <c r="X51" s="253"/>
      <c r="Y51" s="253">
        <v>29</v>
      </c>
      <c r="Z51" s="253"/>
      <c r="AA51" s="253"/>
      <c r="AB51" s="253">
        <v>28</v>
      </c>
      <c r="AC51" s="253"/>
      <c r="AD51" s="253"/>
    </row>
    <row r="52" spans="1:30" ht="13.5" customHeight="1" x14ac:dyDescent="0.15">
      <c r="A52" s="225" t="s">
        <v>102</v>
      </c>
      <c r="B52" s="226"/>
      <c r="C52" s="227"/>
      <c r="D52" s="252">
        <v>202</v>
      </c>
      <c r="E52" s="252"/>
      <c r="F52" s="252"/>
      <c r="G52" s="253">
        <v>14</v>
      </c>
      <c r="H52" s="253"/>
      <c r="I52" s="253"/>
      <c r="J52" s="253">
        <v>14</v>
      </c>
      <c r="K52" s="253"/>
      <c r="L52" s="253"/>
      <c r="M52" s="253">
        <v>50</v>
      </c>
      <c r="N52" s="253"/>
      <c r="O52" s="253"/>
      <c r="P52" s="253">
        <v>37</v>
      </c>
      <c r="Q52" s="253"/>
      <c r="R52" s="253"/>
      <c r="S52" s="253">
        <v>39</v>
      </c>
      <c r="T52" s="253"/>
      <c r="U52" s="253"/>
      <c r="V52" s="253">
        <v>6</v>
      </c>
      <c r="W52" s="253"/>
      <c r="X52" s="253"/>
      <c r="Y52" s="253">
        <v>20</v>
      </c>
      <c r="Z52" s="253"/>
      <c r="AA52" s="253"/>
      <c r="AB52" s="253">
        <v>22</v>
      </c>
      <c r="AC52" s="253"/>
      <c r="AD52" s="253"/>
    </row>
    <row r="53" spans="1:30" ht="13.5" customHeight="1" x14ac:dyDescent="0.15">
      <c r="A53" s="225" t="s">
        <v>104</v>
      </c>
      <c r="B53" s="226"/>
      <c r="C53" s="227"/>
      <c r="D53" s="252">
        <v>125</v>
      </c>
      <c r="E53" s="252"/>
      <c r="F53" s="252"/>
      <c r="G53" s="253">
        <v>5</v>
      </c>
      <c r="H53" s="253"/>
      <c r="I53" s="253"/>
      <c r="J53" s="253">
        <v>3</v>
      </c>
      <c r="K53" s="253"/>
      <c r="L53" s="253"/>
      <c r="M53" s="253">
        <v>38</v>
      </c>
      <c r="N53" s="253"/>
      <c r="O53" s="253"/>
      <c r="P53" s="253">
        <v>25</v>
      </c>
      <c r="Q53" s="253"/>
      <c r="R53" s="253"/>
      <c r="S53" s="253">
        <v>27</v>
      </c>
      <c r="T53" s="253"/>
      <c r="U53" s="253"/>
      <c r="V53" s="253">
        <v>7</v>
      </c>
      <c r="W53" s="253"/>
      <c r="X53" s="253"/>
      <c r="Y53" s="253">
        <v>10</v>
      </c>
      <c r="Z53" s="253"/>
      <c r="AA53" s="253"/>
      <c r="AB53" s="253">
        <v>10</v>
      </c>
      <c r="AC53" s="253"/>
      <c r="AD53" s="253"/>
    </row>
    <row r="54" spans="1:30" ht="13.5" customHeight="1" x14ac:dyDescent="0.15">
      <c r="A54" s="225" t="s">
        <v>106</v>
      </c>
      <c r="B54" s="226"/>
      <c r="C54" s="227"/>
      <c r="D54" s="252">
        <v>36</v>
      </c>
      <c r="E54" s="252"/>
      <c r="F54" s="252"/>
      <c r="G54" s="253">
        <v>3</v>
      </c>
      <c r="H54" s="253"/>
      <c r="I54" s="253"/>
      <c r="J54" s="253">
        <v>2</v>
      </c>
      <c r="K54" s="253"/>
      <c r="L54" s="253"/>
      <c r="M54" s="253">
        <v>14</v>
      </c>
      <c r="N54" s="253"/>
      <c r="O54" s="253"/>
      <c r="P54" s="253">
        <v>4</v>
      </c>
      <c r="Q54" s="253"/>
      <c r="R54" s="253"/>
      <c r="S54" s="253">
        <v>9</v>
      </c>
      <c r="T54" s="253"/>
      <c r="U54" s="253"/>
      <c r="V54" s="253">
        <v>1</v>
      </c>
      <c r="W54" s="253"/>
      <c r="X54" s="253"/>
      <c r="Y54" s="253">
        <v>2</v>
      </c>
      <c r="Z54" s="253"/>
      <c r="AA54" s="253"/>
      <c r="AB54" s="253">
        <v>1</v>
      </c>
      <c r="AC54" s="253"/>
      <c r="AD54" s="253"/>
    </row>
    <row r="55" spans="1:30" ht="13.5" customHeight="1" x14ac:dyDescent="0.15">
      <c r="A55" s="225" t="s">
        <v>108</v>
      </c>
      <c r="B55" s="226"/>
      <c r="C55" s="227"/>
      <c r="D55" s="252">
        <v>14</v>
      </c>
      <c r="E55" s="252"/>
      <c r="F55" s="252"/>
      <c r="G55" s="253" t="s">
        <v>140</v>
      </c>
      <c r="H55" s="253"/>
      <c r="I55" s="253"/>
      <c r="J55" s="253">
        <v>2</v>
      </c>
      <c r="K55" s="253"/>
      <c r="L55" s="253"/>
      <c r="M55" s="253">
        <v>3</v>
      </c>
      <c r="N55" s="253"/>
      <c r="O55" s="253"/>
      <c r="P55" s="253">
        <v>1</v>
      </c>
      <c r="Q55" s="253"/>
      <c r="R55" s="253"/>
      <c r="S55" s="253">
        <v>5</v>
      </c>
      <c r="T55" s="253"/>
      <c r="U55" s="253"/>
      <c r="V55" s="253" t="s">
        <v>140</v>
      </c>
      <c r="W55" s="253"/>
      <c r="X55" s="253"/>
      <c r="Y55" s="253">
        <v>1</v>
      </c>
      <c r="Z55" s="253"/>
      <c r="AA55" s="253"/>
      <c r="AB55" s="253">
        <v>2</v>
      </c>
      <c r="AC55" s="253"/>
      <c r="AD55" s="253"/>
    </row>
    <row r="56" spans="1:30" ht="13.5" customHeight="1" x14ac:dyDescent="0.15">
      <c r="A56" s="225" t="s">
        <v>141</v>
      </c>
      <c r="B56" s="226"/>
      <c r="C56" s="227"/>
      <c r="D56" s="252" t="s">
        <v>140</v>
      </c>
      <c r="E56" s="252"/>
      <c r="F56" s="252"/>
      <c r="G56" s="253" t="s">
        <v>140</v>
      </c>
      <c r="H56" s="253"/>
      <c r="I56" s="253"/>
      <c r="J56" s="253" t="s">
        <v>140</v>
      </c>
      <c r="K56" s="253"/>
      <c r="L56" s="253"/>
      <c r="M56" s="253" t="s">
        <v>140</v>
      </c>
      <c r="N56" s="253"/>
      <c r="O56" s="253"/>
      <c r="P56" s="253" t="s">
        <v>140</v>
      </c>
      <c r="Q56" s="253"/>
      <c r="R56" s="253"/>
      <c r="S56" s="253" t="s">
        <v>140</v>
      </c>
      <c r="T56" s="253"/>
      <c r="U56" s="253"/>
      <c r="V56" s="253" t="s">
        <v>140</v>
      </c>
      <c r="W56" s="253"/>
      <c r="X56" s="253"/>
      <c r="Y56" s="253" t="s">
        <v>140</v>
      </c>
      <c r="Z56" s="253"/>
      <c r="AA56" s="253"/>
      <c r="AB56" s="253" t="s">
        <v>140</v>
      </c>
      <c r="AC56" s="253"/>
      <c r="AD56" s="253"/>
    </row>
    <row r="57" spans="1:30" ht="13.5" customHeight="1" x14ac:dyDescent="0.15">
      <c r="A57" s="225" t="s">
        <v>142</v>
      </c>
      <c r="B57" s="226"/>
      <c r="C57" s="227"/>
      <c r="D57" s="255">
        <v>52.687719299999998</v>
      </c>
      <c r="E57" s="256"/>
      <c r="F57" s="257"/>
      <c r="G57" s="242">
        <v>49.775261319999998</v>
      </c>
      <c r="H57" s="243"/>
      <c r="I57" s="244"/>
      <c r="J57" s="242">
        <v>47.087392549999997</v>
      </c>
      <c r="K57" s="243"/>
      <c r="L57" s="244"/>
      <c r="M57" s="242">
        <v>54.943965519999999</v>
      </c>
      <c r="N57" s="243"/>
      <c r="O57" s="244"/>
      <c r="P57" s="242">
        <v>51.4766537</v>
      </c>
      <c r="Q57" s="243"/>
      <c r="R57" s="244"/>
      <c r="S57" s="242">
        <v>54.151952459999997</v>
      </c>
      <c r="T57" s="243"/>
      <c r="U57" s="244"/>
      <c r="V57" s="242">
        <v>55.44</v>
      </c>
      <c r="W57" s="243"/>
      <c r="X57" s="244"/>
      <c r="Y57" s="242">
        <v>53.71201413</v>
      </c>
      <c r="Z57" s="243"/>
      <c r="AA57" s="244"/>
      <c r="AB57" s="242">
        <v>54.683050850000001</v>
      </c>
      <c r="AC57" s="243"/>
      <c r="AD57" s="244"/>
    </row>
    <row r="58" spans="1:30" ht="13.5" customHeight="1" x14ac:dyDescent="0.1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AD58" s="48" t="s">
        <v>143</v>
      </c>
    </row>
    <row r="59" spans="1:30" ht="13.5" customHeight="1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AD59" s="40"/>
    </row>
    <row r="60" spans="1:30" ht="13.5" customHeight="1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ht="12.75" customHeight="1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</sheetData>
  <mergeCells count="500">
    <mergeCell ref="AB57:AD57"/>
    <mergeCell ref="S56:U56"/>
    <mergeCell ref="V56:X56"/>
    <mergeCell ref="Y56:AA56"/>
    <mergeCell ref="AB56:AD56"/>
    <mergeCell ref="A57:C57"/>
    <mergeCell ref="D57:F57"/>
    <mergeCell ref="G57:I57"/>
    <mergeCell ref="J57:L57"/>
    <mergeCell ref="M57:O57"/>
    <mergeCell ref="P57:R57"/>
    <mergeCell ref="A56:C56"/>
    <mergeCell ref="D56:F56"/>
    <mergeCell ref="G56:I56"/>
    <mergeCell ref="J56:L56"/>
    <mergeCell ref="M56:O56"/>
    <mergeCell ref="P56:R56"/>
    <mergeCell ref="S57:U57"/>
    <mergeCell ref="V57:X57"/>
    <mergeCell ref="Y57:AA57"/>
    <mergeCell ref="AB54:AD54"/>
    <mergeCell ref="A55:C55"/>
    <mergeCell ref="D55:F55"/>
    <mergeCell ref="G55:I55"/>
    <mergeCell ref="J55:L55"/>
    <mergeCell ref="M55:O55"/>
    <mergeCell ref="P55:R55"/>
    <mergeCell ref="S55:U55"/>
    <mergeCell ref="V55:X55"/>
    <mergeCell ref="Y55:AA55"/>
    <mergeCell ref="AB55:AD55"/>
    <mergeCell ref="A54:C54"/>
    <mergeCell ref="D54:F54"/>
    <mergeCell ref="G54:I54"/>
    <mergeCell ref="J54:L54"/>
    <mergeCell ref="M54:O54"/>
    <mergeCell ref="P54:R54"/>
    <mergeCell ref="S54:U54"/>
    <mergeCell ref="V54:X54"/>
    <mergeCell ref="Y54:AA54"/>
    <mergeCell ref="AB52:AD52"/>
    <mergeCell ref="A53:C53"/>
    <mergeCell ref="D53:F53"/>
    <mergeCell ref="G53:I53"/>
    <mergeCell ref="J53:L53"/>
    <mergeCell ref="M53:O53"/>
    <mergeCell ref="P53:R53"/>
    <mergeCell ref="S53:U53"/>
    <mergeCell ref="V53:X53"/>
    <mergeCell ref="Y53:AA53"/>
    <mergeCell ref="AB53:AD53"/>
    <mergeCell ref="A52:C52"/>
    <mergeCell ref="D52:F52"/>
    <mergeCell ref="G52:I52"/>
    <mergeCell ref="J52:L52"/>
    <mergeCell ref="M52:O52"/>
    <mergeCell ref="P52:R52"/>
    <mergeCell ref="S52:U52"/>
    <mergeCell ref="V52:X52"/>
    <mergeCell ref="Y52:AA52"/>
    <mergeCell ref="AB50:AD50"/>
    <mergeCell ref="A51:C51"/>
    <mergeCell ref="D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A50:C50"/>
    <mergeCell ref="D50:F50"/>
    <mergeCell ref="G50:I50"/>
    <mergeCell ref="J50:L50"/>
    <mergeCell ref="M50:O50"/>
    <mergeCell ref="P50:R50"/>
    <mergeCell ref="S50:U50"/>
    <mergeCell ref="V50:X50"/>
    <mergeCell ref="Y50:AA50"/>
    <mergeCell ref="AB48:AD48"/>
    <mergeCell ref="A49:C49"/>
    <mergeCell ref="D49:F49"/>
    <mergeCell ref="G49:I49"/>
    <mergeCell ref="J49:L49"/>
    <mergeCell ref="M49:O49"/>
    <mergeCell ref="P49:R49"/>
    <mergeCell ref="S49:U49"/>
    <mergeCell ref="V49:X49"/>
    <mergeCell ref="Y49:AA49"/>
    <mergeCell ref="AB49:AD49"/>
    <mergeCell ref="A48:C48"/>
    <mergeCell ref="D48:F48"/>
    <mergeCell ref="G48:I48"/>
    <mergeCell ref="J48:L48"/>
    <mergeCell ref="M48:O48"/>
    <mergeCell ref="P48:R48"/>
    <mergeCell ref="S48:U48"/>
    <mergeCell ref="V48:X48"/>
    <mergeCell ref="Y48:AA48"/>
    <mergeCell ref="AB46:AD46"/>
    <mergeCell ref="A47:C47"/>
    <mergeCell ref="D47:F47"/>
    <mergeCell ref="G47:I47"/>
    <mergeCell ref="J47:L47"/>
    <mergeCell ref="M47:O47"/>
    <mergeCell ref="P47:R47"/>
    <mergeCell ref="S47:U47"/>
    <mergeCell ref="V47:X47"/>
    <mergeCell ref="Y47:AA47"/>
    <mergeCell ref="AB47:AD47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4:AD44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5:AD45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2:AD42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42:C42"/>
    <mergeCell ref="D42:F42"/>
    <mergeCell ref="G42:I42"/>
    <mergeCell ref="J42:L42"/>
    <mergeCell ref="M42:O42"/>
    <mergeCell ref="P42:R42"/>
    <mergeCell ref="S42:U42"/>
    <mergeCell ref="V42:X42"/>
    <mergeCell ref="Y42:AA42"/>
    <mergeCell ref="AB40:AD40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40:C40"/>
    <mergeCell ref="D40:F40"/>
    <mergeCell ref="G40:I40"/>
    <mergeCell ref="J40:L40"/>
    <mergeCell ref="M40:O40"/>
    <mergeCell ref="P40:R40"/>
    <mergeCell ref="S40:U40"/>
    <mergeCell ref="V40:X40"/>
    <mergeCell ref="Y40:AA40"/>
    <mergeCell ref="AB38:AD38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36:AD36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4:AD34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29:AD29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27:AD27"/>
    <mergeCell ref="A28:C28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27:C27"/>
    <mergeCell ref="D27:F27"/>
    <mergeCell ref="G27:I27"/>
    <mergeCell ref="J27:L27"/>
    <mergeCell ref="M27:O27"/>
    <mergeCell ref="P27:R27"/>
    <mergeCell ref="S27:U27"/>
    <mergeCell ref="V27:X27"/>
    <mergeCell ref="Y27:AA27"/>
    <mergeCell ref="AB25:AD25"/>
    <mergeCell ref="A26:C26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25:C25"/>
    <mergeCell ref="D25:F25"/>
    <mergeCell ref="G25:I25"/>
    <mergeCell ref="J25:L25"/>
    <mergeCell ref="M25:O25"/>
    <mergeCell ref="P25:R25"/>
    <mergeCell ref="S25:U25"/>
    <mergeCell ref="V25:X25"/>
    <mergeCell ref="Y25:AA25"/>
    <mergeCell ref="AB23:AD23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1:AD21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B22:AD22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19:AD19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17:AD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5:AD15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3:AD13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1:AD11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9:AD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7:AD7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S5:U5"/>
    <mergeCell ref="V5:X5"/>
    <mergeCell ref="Y5:AA5"/>
    <mergeCell ref="AB5:AD5"/>
    <mergeCell ref="A6:C6"/>
    <mergeCell ref="D6:F6"/>
    <mergeCell ref="G6:I6"/>
    <mergeCell ref="J6:L6"/>
    <mergeCell ref="M6:O6"/>
    <mergeCell ref="P6:R6"/>
    <mergeCell ref="A5:C5"/>
    <mergeCell ref="D5:F5"/>
    <mergeCell ref="G5:I5"/>
    <mergeCell ref="J5:L5"/>
    <mergeCell ref="M5:O5"/>
    <mergeCell ref="P5:R5"/>
    <mergeCell ref="S6:U6"/>
    <mergeCell ref="V6:X6"/>
    <mergeCell ref="Y6:AA6"/>
    <mergeCell ref="AB6:A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60"/>
  <sheetViews>
    <sheetView view="pageBreakPreview" zoomScaleNormal="100" zoomScaleSheetLayoutView="100" workbookViewId="0">
      <selection activeCell="AH18" sqref="AH18"/>
    </sheetView>
  </sheetViews>
  <sheetFormatPr defaultColWidth="2.875" defaultRowHeight="13.5" x14ac:dyDescent="0.15"/>
  <cols>
    <col min="1" max="6" width="2.875" customWidth="1"/>
    <col min="16" max="16" width="2.875" customWidth="1"/>
    <col min="30" max="30" width="2.875" customWidth="1"/>
    <col min="34" max="34" width="10.25" customWidth="1"/>
    <col min="35" max="35" width="5.875" customWidth="1"/>
  </cols>
  <sheetData>
    <row r="2" spans="1:36" ht="15" customHeight="1" x14ac:dyDescent="0.15">
      <c r="A2" s="34" t="s">
        <v>147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40"/>
    </row>
    <row r="3" spans="1:36" ht="13.5" customHeight="1" x14ac:dyDescent="0.15">
      <c r="A3" s="34"/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40"/>
    </row>
    <row r="4" spans="1:36" ht="13.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40"/>
    </row>
    <row r="5" spans="1:36" ht="13.5" customHeight="1" x14ac:dyDescent="0.15">
      <c r="A5" s="35" t="s">
        <v>148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40"/>
      <c r="V5" s="40"/>
      <c r="W5" s="40"/>
      <c r="X5" s="40"/>
      <c r="Y5" s="40"/>
      <c r="Z5" s="40"/>
      <c r="AA5" s="40"/>
      <c r="AB5" s="40"/>
      <c r="AC5" s="40"/>
      <c r="AD5" s="40"/>
      <c r="AE5" s="53" t="s">
        <v>86</v>
      </c>
      <c r="AF5" s="40"/>
    </row>
    <row r="6" spans="1:36" ht="13.5" customHeight="1" x14ac:dyDescent="0.15">
      <c r="A6" s="249" t="s">
        <v>35</v>
      </c>
      <c r="B6" s="250"/>
      <c r="C6" s="250"/>
      <c r="D6" s="251"/>
      <c r="E6" s="249" t="s">
        <v>129</v>
      </c>
      <c r="F6" s="250"/>
      <c r="G6" s="251"/>
      <c r="H6" s="249" t="s">
        <v>130</v>
      </c>
      <c r="I6" s="250"/>
      <c r="J6" s="251"/>
      <c r="K6" s="249" t="s">
        <v>131</v>
      </c>
      <c r="L6" s="250"/>
      <c r="M6" s="251"/>
      <c r="N6" s="249" t="s">
        <v>132</v>
      </c>
      <c r="O6" s="250"/>
      <c r="P6" s="251"/>
      <c r="Q6" s="249" t="s">
        <v>133</v>
      </c>
      <c r="R6" s="250"/>
      <c r="S6" s="251"/>
      <c r="T6" s="249" t="s">
        <v>134</v>
      </c>
      <c r="U6" s="250"/>
      <c r="V6" s="251"/>
      <c r="W6" s="249" t="s">
        <v>135</v>
      </c>
      <c r="X6" s="250"/>
      <c r="Y6" s="251"/>
      <c r="Z6" s="249" t="s">
        <v>136</v>
      </c>
      <c r="AA6" s="250"/>
      <c r="AB6" s="251"/>
      <c r="AC6" s="249" t="s">
        <v>137</v>
      </c>
      <c r="AD6" s="250"/>
      <c r="AE6" s="251"/>
      <c r="AF6" s="40"/>
      <c r="AH6" s="50" t="str">
        <f>A6</f>
        <v>区分</v>
      </c>
      <c r="AI6" s="50" t="str">
        <f>E6</f>
        <v>総数</v>
      </c>
    </row>
    <row r="7" spans="1:36" ht="13.5" customHeight="1" x14ac:dyDescent="0.15">
      <c r="A7" s="258" t="s">
        <v>149</v>
      </c>
      <c r="B7" s="259"/>
      <c r="C7" s="259"/>
      <c r="D7" s="260"/>
      <c r="E7" s="261">
        <v>5668</v>
      </c>
      <c r="F7" s="261"/>
      <c r="G7" s="261"/>
      <c r="H7" s="262">
        <v>507</v>
      </c>
      <c r="I7" s="262"/>
      <c r="J7" s="262"/>
      <c r="K7" s="262">
        <v>575</v>
      </c>
      <c r="L7" s="262"/>
      <c r="M7" s="262"/>
      <c r="N7" s="262">
        <v>1086</v>
      </c>
      <c r="O7" s="262"/>
      <c r="P7" s="262"/>
      <c r="Q7" s="262">
        <v>1301</v>
      </c>
      <c r="R7" s="262"/>
      <c r="S7" s="262"/>
      <c r="T7" s="262">
        <v>959</v>
      </c>
      <c r="U7" s="262"/>
      <c r="V7" s="262"/>
      <c r="W7" s="262">
        <v>250</v>
      </c>
      <c r="X7" s="262"/>
      <c r="Y7" s="262"/>
      <c r="Z7" s="262">
        <v>480</v>
      </c>
      <c r="AA7" s="262"/>
      <c r="AB7" s="262"/>
      <c r="AC7" s="262">
        <v>510</v>
      </c>
      <c r="AD7" s="262"/>
      <c r="AE7" s="262"/>
      <c r="AF7" s="40"/>
      <c r="AH7" s="50" t="str">
        <f>A8</f>
        <v>未婚</v>
      </c>
      <c r="AI7" s="51">
        <f>E8</f>
        <v>1213</v>
      </c>
    </row>
    <row r="8" spans="1:36" ht="13.5" customHeight="1" x14ac:dyDescent="0.15">
      <c r="A8" s="258" t="s">
        <v>150</v>
      </c>
      <c r="B8" s="259"/>
      <c r="C8" s="259"/>
      <c r="D8" s="260"/>
      <c r="E8" s="261">
        <v>1213</v>
      </c>
      <c r="F8" s="261"/>
      <c r="G8" s="261"/>
      <c r="H8" s="262">
        <v>115</v>
      </c>
      <c r="I8" s="262"/>
      <c r="J8" s="262"/>
      <c r="K8" s="262">
        <v>117</v>
      </c>
      <c r="L8" s="262"/>
      <c r="M8" s="262"/>
      <c r="N8" s="262">
        <v>206</v>
      </c>
      <c r="O8" s="262"/>
      <c r="P8" s="262"/>
      <c r="Q8" s="262">
        <v>271</v>
      </c>
      <c r="R8" s="262"/>
      <c r="S8" s="262"/>
      <c r="T8" s="262">
        <v>235</v>
      </c>
      <c r="U8" s="262"/>
      <c r="V8" s="262"/>
      <c r="W8" s="262">
        <v>45</v>
      </c>
      <c r="X8" s="262"/>
      <c r="Y8" s="262"/>
      <c r="Z8" s="262">
        <v>97</v>
      </c>
      <c r="AA8" s="262"/>
      <c r="AB8" s="262"/>
      <c r="AC8" s="262">
        <v>127</v>
      </c>
      <c r="AD8" s="262"/>
      <c r="AE8" s="262"/>
      <c r="AH8" s="50" t="str">
        <f t="shared" ref="AH8:AH10" si="0">A9</f>
        <v>有配偶</v>
      </c>
      <c r="AI8" s="51">
        <f>E9</f>
        <v>3462</v>
      </c>
    </row>
    <row r="9" spans="1:36" ht="13.5" customHeight="1" x14ac:dyDescent="0.15">
      <c r="A9" s="258" t="s">
        <v>151</v>
      </c>
      <c r="B9" s="259"/>
      <c r="C9" s="259"/>
      <c r="D9" s="260"/>
      <c r="E9" s="261">
        <v>3462</v>
      </c>
      <c r="F9" s="261"/>
      <c r="G9" s="261"/>
      <c r="H9" s="262">
        <v>343</v>
      </c>
      <c r="I9" s="262"/>
      <c r="J9" s="262"/>
      <c r="K9" s="262">
        <v>377</v>
      </c>
      <c r="L9" s="262"/>
      <c r="M9" s="262"/>
      <c r="N9" s="262">
        <v>649</v>
      </c>
      <c r="O9" s="262"/>
      <c r="P9" s="262"/>
      <c r="Q9" s="262">
        <v>833</v>
      </c>
      <c r="R9" s="262"/>
      <c r="S9" s="262"/>
      <c r="T9" s="262">
        <v>510</v>
      </c>
      <c r="U9" s="262"/>
      <c r="V9" s="262"/>
      <c r="W9" s="262">
        <v>161</v>
      </c>
      <c r="X9" s="262"/>
      <c r="Y9" s="262"/>
      <c r="Z9" s="262">
        <v>289</v>
      </c>
      <c r="AA9" s="262"/>
      <c r="AB9" s="262"/>
      <c r="AC9" s="262">
        <v>300</v>
      </c>
      <c r="AD9" s="262"/>
      <c r="AE9" s="262"/>
      <c r="AH9" s="50" t="str">
        <f t="shared" si="0"/>
        <v>死別・離別</v>
      </c>
      <c r="AI9" s="51">
        <f>E10</f>
        <v>984</v>
      </c>
    </row>
    <row r="10" spans="1:36" ht="13.5" customHeight="1" x14ac:dyDescent="0.15">
      <c r="A10" s="258" t="s">
        <v>152</v>
      </c>
      <c r="B10" s="259"/>
      <c r="C10" s="259"/>
      <c r="D10" s="260"/>
      <c r="E10" s="261">
        <v>984</v>
      </c>
      <c r="F10" s="261"/>
      <c r="G10" s="261"/>
      <c r="H10" s="262">
        <v>49</v>
      </c>
      <c r="I10" s="262"/>
      <c r="J10" s="262"/>
      <c r="K10" s="262">
        <v>80</v>
      </c>
      <c r="L10" s="262"/>
      <c r="M10" s="262"/>
      <c r="N10" s="262">
        <v>230</v>
      </c>
      <c r="O10" s="262"/>
      <c r="P10" s="262"/>
      <c r="Q10" s="262">
        <v>192</v>
      </c>
      <c r="R10" s="262"/>
      <c r="S10" s="262"/>
      <c r="T10" s="262">
        <v>212</v>
      </c>
      <c r="U10" s="262"/>
      <c r="V10" s="262"/>
      <c r="W10" s="262">
        <v>44</v>
      </c>
      <c r="X10" s="262"/>
      <c r="Y10" s="262"/>
      <c r="Z10" s="262">
        <v>94</v>
      </c>
      <c r="AA10" s="262"/>
      <c r="AB10" s="262"/>
      <c r="AC10" s="262">
        <v>83</v>
      </c>
      <c r="AD10" s="262"/>
      <c r="AE10" s="262"/>
      <c r="AH10" s="50" t="str">
        <f t="shared" si="0"/>
        <v>不詳</v>
      </c>
      <c r="AI10" s="51">
        <f>E11</f>
        <v>9</v>
      </c>
    </row>
    <row r="11" spans="1:36" ht="13.5" customHeight="1" x14ac:dyDescent="0.15">
      <c r="A11" s="258" t="s">
        <v>153</v>
      </c>
      <c r="B11" s="259"/>
      <c r="C11" s="259"/>
      <c r="D11" s="260"/>
      <c r="E11" s="261">
        <v>9</v>
      </c>
      <c r="F11" s="261"/>
      <c r="G11" s="261"/>
      <c r="H11" s="262" t="s">
        <v>140</v>
      </c>
      <c r="I11" s="262"/>
      <c r="J11" s="262"/>
      <c r="K11" s="262">
        <v>1</v>
      </c>
      <c r="L11" s="262"/>
      <c r="M11" s="262"/>
      <c r="N11" s="262">
        <v>1</v>
      </c>
      <c r="O11" s="262"/>
      <c r="P11" s="262"/>
      <c r="Q11" s="262">
        <v>5</v>
      </c>
      <c r="R11" s="262"/>
      <c r="S11" s="262"/>
      <c r="T11" s="262">
        <v>2</v>
      </c>
      <c r="U11" s="262"/>
      <c r="V11" s="262"/>
      <c r="W11" s="262" t="s">
        <v>140</v>
      </c>
      <c r="X11" s="262"/>
      <c r="Y11" s="262"/>
      <c r="Z11" s="262" t="s">
        <v>140</v>
      </c>
      <c r="AA11" s="262"/>
      <c r="AB11" s="262"/>
      <c r="AC11" s="262" t="s">
        <v>140</v>
      </c>
      <c r="AD11" s="262"/>
      <c r="AE11" s="262"/>
    </row>
    <row r="12" spans="1:36" ht="13.5" customHeight="1" x14ac:dyDescent="0.15">
      <c r="A12" s="71"/>
      <c r="B12" s="71"/>
      <c r="C12" s="71"/>
      <c r="D12" s="87"/>
      <c r="E12" s="88"/>
      <c r="F12" s="88"/>
      <c r="G12" s="88"/>
      <c r="H12" s="88"/>
      <c r="I12" s="88"/>
      <c r="J12" s="52"/>
      <c r="K12" s="52"/>
      <c r="L12" s="52"/>
      <c r="M12" s="52"/>
      <c r="N12" s="52"/>
      <c r="O12" s="52"/>
      <c r="P12" s="52"/>
      <c r="Q12" s="53"/>
      <c r="R12" s="53"/>
      <c r="S12" s="53"/>
      <c r="T12" s="53"/>
      <c r="U12" s="53"/>
      <c r="V12" s="53"/>
      <c r="W12" s="53"/>
      <c r="X12" s="53"/>
      <c r="Y12" s="53"/>
      <c r="Z12" s="54"/>
      <c r="AA12" s="54"/>
      <c r="AB12" s="54"/>
      <c r="AC12" s="53"/>
      <c r="AD12" s="53"/>
      <c r="AE12" s="53"/>
      <c r="AF12" s="45"/>
      <c r="AG12" s="45"/>
      <c r="AH12" s="45"/>
      <c r="AI12" s="45"/>
      <c r="AJ12" s="45"/>
    </row>
    <row r="13" spans="1:36" ht="13.5" customHeight="1" x14ac:dyDescent="0.15">
      <c r="A13" s="40"/>
      <c r="B13" s="40"/>
      <c r="C13" s="40"/>
      <c r="D13" s="4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5"/>
      <c r="U13" s="55"/>
      <c r="V13" s="55"/>
      <c r="W13" s="55"/>
      <c r="X13" s="55"/>
      <c r="Y13" s="55"/>
      <c r="Z13" s="55"/>
      <c r="AA13" s="55"/>
      <c r="AB13" s="55"/>
      <c r="AC13" s="52"/>
      <c r="AD13" s="52"/>
      <c r="AE13" s="52"/>
      <c r="AF13" s="45"/>
      <c r="AG13" s="45"/>
      <c r="AH13" s="45"/>
      <c r="AI13" s="45"/>
      <c r="AJ13" s="45"/>
    </row>
    <row r="14" spans="1:36" ht="13.5" customHeight="1" x14ac:dyDescent="0.15">
      <c r="A14" s="35" t="s">
        <v>145</v>
      </c>
      <c r="B14" s="35"/>
      <c r="C14" s="40"/>
      <c r="D14" s="4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40"/>
      <c r="AA14" s="40"/>
      <c r="AB14" s="40"/>
      <c r="AC14" s="40"/>
      <c r="AD14" s="40"/>
      <c r="AE14" s="53" t="s">
        <v>86</v>
      </c>
      <c r="AF14" s="45"/>
      <c r="AG14" s="45"/>
      <c r="AH14" s="45"/>
      <c r="AI14" s="45"/>
      <c r="AJ14" s="45"/>
    </row>
    <row r="15" spans="1:36" ht="13.5" customHeight="1" x14ac:dyDescent="0.15">
      <c r="A15" s="249" t="s">
        <v>35</v>
      </c>
      <c r="B15" s="250"/>
      <c r="C15" s="250"/>
      <c r="D15" s="251"/>
      <c r="E15" s="263" t="s">
        <v>129</v>
      </c>
      <c r="F15" s="264"/>
      <c r="G15" s="265"/>
      <c r="H15" s="263" t="s">
        <v>130</v>
      </c>
      <c r="I15" s="264"/>
      <c r="J15" s="265"/>
      <c r="K15" s="263" t="s">
        <v>131</v>
      </c>
      <c r="L15" s="264"/>
      <c r="M15" s="265"/>
      <c r="N15" s="263" t="s">
        <v>132</v>
      </c>
      <c r="O15" s="264"/>
      <c r="P15" s="265"/>
      <c r="Q15" s="263" t="s">
        <v>133</v>
      </c>
      <c r="R15" s="264"/>
      <c r="S15" s="265"/>
      <c r="T15" s="263" t="s">
        <v>134</v>
      </c>
      <c r="U15" s="264"/>
      <c r="V15" s="265"/>
      <c r="W15" s="263" t="s">
        <v>135</v>
      </c>
      <c r="X15" s="264"/>
      <c r="Y15" s="265"/>
      <c r="Z15" s="263" t="s">
        <v>136</v>
      </c>
      <c r="AA15" s="264"/>
      <c r="AB15" s="265"/>
      <c r="AC15" s="263" t="s">
        <v>137</v>
      </c>
      <c r="AD15" s="264"/>
      <c r="AE15" s="265"/>
      <c r="AF15" s="45"/>
      <c r="AG15" s="45"/>
      <c r="AH15" s="45"/>
      <c r="AI15" s="45"/>
      <c r="AJ15" s="45"/>
    </row>
    <row r="16" spans="1:36" ht="13.5" customHeight="1" x14ac:dyDescent="0.15">
      <c r="A16" s="258" t="s">
        <v>154</v>
      </c>
      <c r="B16" s="259"/>
      <c r="C16" s="259"/>
      <c r="D16" s="260"/>
      <c r="E16" s="266">
        <v>2657</v>
      </c>
      <c r="F16" s="266"/>
      <c r="G16" s="266"/>
      <c r="H16" s="262">
        <v>257</v>
      </c>
      <c r="I16" s="262"/>
      <c r="J16" s="262"/>
      <c r="K16" s="262">
        <v>275</v>
      </c>
      <c r="L16" s="262"/>
      <c r="M16" s="262"/>
      <c r="N16" s="262">
        <v>472</v>
      </c>
      <c r="O16" s="262"/>
      <c r="P16" s="262"/>
      <c r="Q16" s="262">
        <v>619</v>
      </c>
      <c r="R16" s="262"/>
      <c r="S16" s="262"/>
      <c r="T16" s="262">
        <v>434</v>
      </c>
      <c r="U16" s="262"/>
      <c r="V16" s="262"/>
      <c r="W16" s="262">
        <v>116</v>
      </c>
      <c r="X16" s="262"/>
      <c r="Y16" s="262"/>
      <c r="Z16" s="262">
        <v>234</v>
      </c>
      <c r="AA16" s="262"/>
      <c r="AB16" s="262"/>
      <c r="AC16" s="262">
        <v>250</v>
      </c>
      <c r="AD16" s="262"/>
      <c r="AE16" s="262"/>
      <c r="AF16" s="45"/>
      <c r="AG16" s="45"/>
      <c r="AH16" s="45"/>
      <c r="AI16" s="45"/>
      <c r="AJ16" s="45"/>
    </row>
    <row r="17" spans="1:36" ht="13.5" customHeight="1" x14ac:dyDescent="0.15">
      <c r="A17" s="258" t="s">
        <v>155</v>
      </c>
      <c r="B17" s="259"/>
      <c r="C17" s="259"/>
      <c r="D17" s="260"/>
      <c r="E17" s="266">
        <v>698</v>
      </c>
      <c r="F17" s="266"/>
      <c r="G17" s="266"/>
      <c r="H17" s="262">
        <v>73</v>
      </c>
      <c r="I17" s="262"/>
      <c r="J17" s="262"/>
      <c r="K17" s="262">
        <v>65</v>
      </c>
      <c r="L17" s="262"/>
      <c r="M17" s="262"/>
      <c r="N17" s="262">
        <v>107</v>
      </c>
      <c r="O17" s="262"/>
      <c r="P17" s="262"/>
      <c r="Q17" s="262">
        <v>160</v>
      </c>
      <c r="R17" s="262"/>
      <c r="S17" s="262"/>
      <c r="T17" s="262">
        <v>124</v>
      </c>
      <c r="U17" s="262"/>
      <c r="V17" s="262"/>
      <c r="W17" s="262">
        <v>28</v>
      </c>
      <c r="X17" s="262"/>
      <c r="Y17" s="262"/>
      <c r="Z17" s="262">
        <v>59</v>
      </c>
      <c r="AA17" s="262"/>
      <c r="AB17" s="262"/>
      <c r="AC17" s="262">
        <v>82</v>
      </c>
      <c r="AD17" s="262"/>
      <c r="AE17" s="262"/>
      <c r="AF17" s="45"/>
      <c r="AG17" s="45"/>
      <c r="AH17" s="45"/>
      <c r="AI17" s="45"/>
      <c r="AJ17" s="45"/>
    </row>
    <row r="18" spans="1:36" ht="13.5" customHeight="1" x14ac:dyDescent="0.15">
      <c r="A18" s="258" t="s">
        <v>156</v>
      </c>
      <c r="B18" s="259"/>
      <c r="C18" s="259"/>
      <c r="D18" s="260"/>
      <c r="E18" s="266">
        <v>1742</v>
      </c>
      <c r="F18" s="266"/>
      <c r="G18" s="266"/>
      <c r="H18" s="262">
        <v>171</v>
      </c>
      <c r="I18" s="262"/>
      <c r="J18" s="262"/>
      <c r="K18" s="262">
        <v>188</v>
      </c>
      <c r="L18" s="262"/>
      <c r="M18" s="262"/>
      <c r="N18" s="262">
        <v>322</v>
      </c>
      <c r="O18" s="262"/>
      <c r="P18" s="262"/>
      <c r="Q18" s="262">
        <v>416</v>
      </c>
      <c r="R18" s="262"/>
      <c r="S18" s="262"/>
      <c r="T18" s="262">
        <v>263</v>
      </c>
      <c r="U18" s="262"/>
      <c r="V18" s="262"/>
      <c r="W18" s="262">
        <v>82</v>
      </c>
      <c r="X18" s="262"/>
      <c r="Y18" s="262"/>
      <c r="Z18" s="262">
        <v>149</v>
      </c>
      <c r="AA18" s="262"/>
      <c r="AB18" s="262"/>
      <c r="AC18" s="262">
        <v>151</v>
      </c>
      <c r="AD18" s="262"/>
      <c r="AE18" s="262"/>
      <c r="AF18" s="58"/>
      <c r="AG18" s="58"/>
      <c r="AH18" s="45"/>
      <c r="AI18" s="45"/>
      <c r="AJ18" s="45"/>
    </row>
    <row r="19" spans="1:36" ht="13.5" customHeight="1" x14ac:dyDescent="0.15">
      <c r="A19" s="258" t="s">
        <v>152</v>
      </c>
      <c r="B19" s="259"/>
      <c r="C19" s="259"/>
      <c r="D19" s="260"/>
      <c r="E19" s="266">
        <v>214</v>
      </c>
      <c r="F19" s="266"/>
      <c r="G19" s="266"/>
      <c r="H19" s="262">
        <v>13</v>
      </c>
      <c r="I19" s="262"/>
      <c r="J19" s="262"/>
      <c r="K19" s="262">
        <v>21</v>
      </c>
      <c r="L19" s="262"/>
      <c r="M19" s="262"/>
      <c r="N19" s="262">
        <v>43</v>
      </c>
      <c r="O19" s="262"/>
      <c r="P19" s="262"/>
      <c r="Q19" s="262">
        <v>42</v>
      </c>
      <c r="R19" s="262"/>
      <c r="S19" s="262"/>
      <c r="T19" s="262">
        <v>46</v>
      </c>
      <c r="U19" s="262"/>
      <c r="V19" s="262"/>
      <c r="W19" s="262">
        <v>6</v>
      </c>
      <c r="X19" s="262"/>
      <c r="Y19" s="262"/>
      <c r="Z19" s="262">
        <v>26</v>
      </c>
      <c r="AA19" s="262"/>
      <c r="AB19" s="262"/>
      <c r="AC19" s="262">
        <v>17</v>
      </c>
      <c r="AD19" s="262"/>
      <c r="AE19" s="262"/>
      <c r="AF19" s="45"/>
      <c r="AG19" s="45"/>
      <c r="AH19" s="45"/>
      <c r="AI19" s="45"/>
      <c r="AJ19" s="45"/>
    </row>
    <row r="20" spans="1:36" ht="13.5" customHeight="1" x14ac:dyDescent="0.15">
      <c r="A20" s="258" t="s">
        <v>157</v>
      </c>
      <c r="B20" s="259"/>
      <c r="C20" s="259"/>
      <c r="D20" s="260"/>
      <c r="E20" s="266">
        <v>3</v>
      </c>
      <c r="F20" s="266"/>
      <c r="G20" s="266"/>
      <c r="H20" s="262" t="s">
        <v>140</v>
      </c>
      <c r="I20" s="262"/>
      <c r="J20" s="262"/>
      <c r="K20" s="262">
        <v>1</v>
      </c>
      <c r="L20" s="262"/>
      <c r="M20" s="262"/>
      <c r="N20" s="262" t="s">
        <v>140</v>
      </c>
      <c r="O20" s="262"/>
      <c r="P20" s="262"/>
      <c r="Q20" s="262">
        <v>1</v>
      </c>
      <c r="R20" s="262"/>
      <c r="S20" s="262"/>
      <c r="T20" s="262">
        <v>1</v>
      </c>
      <c r="U20" s="262"/>
      <c r="V20" s="262"/>
      <c r="W20" s="262" t="s">
        <v>140</v>
      </c>
      <c r="X20" s="262"/>
      <c r="Y20" s="262"/>
      <c r="Z20" s="262" t="s">
        <v>140</v>
      </c>
      <c r="AA20" s="262"/>
      <c r="AB20" s="262"/>
      <c r="AC20" s="262" t="s">
        <v>140</v>
      </c>
      <c r="AD20" s="262"/>
      <c r="AE20" s="262"/>
      <c r="AF20" s="45"/>
      <c r="AG20" s="45"/>
      <c r="AH20" s="45"/>
      <c r="AI20" s="45"/>
      <c r="AJ20" s="45"/>
    </row>
    <row r="21" spans="1:36" ht="13.5" customHeight="1" x14ac:dyDescent="0.15">
      <c r="A21" s="71"/>
      <c r="B21" s="71"/>
      <c r="C21" s="71"/>
      <c r="D21" s="87"/>
      <c r="E21" s="88"/>
      <c r="F21" s="88"/>
      <c r="G21" s="88"/>
      <c r="H21" s="88"/>
      <c r="I21" s="52"/>
      <c r="J21" s="52"/>
      <c r="K21" s="52"/>
      <c r="L21" s="52"/>
      <c r="M21" s="52"/>
      <c r="N21" s="52"/>
      <c r="O21" s="52"/>
      <c r="P21" s="52"/>
      <c r="Q21" s="53"/>
      <c r="R21" s="53"/>
      <c r="S21" s="53"/>
      <c r="T21" s="53"/>
      <c r="U21" s="53"/>
      <c r="V21" s="53"/>
      <c r="W21" s="54"/>
      <c r="X21" s="54"/>
      <c r="Y21" s="54"/>
      <c r="Z21" s="54"/>
      <c r="AA21" s="54"/>
      <c r="AB21" s="54"/>
      <c r="AC21" s="54"/>
      <c r="AD21" s="54"/>
      <c r="AE21" s="54"/>
      <c r="AF21" s="45"/>
      <c r="AG21" s="45"/>
      <c r="AH21" s="45"/>
      <c r="AI21" s="45"/>
      <c r="AJ21" s="45"/>
    </row>
    <row r="22" spans="1:36" ht="13.5" customHeight="1" x14ac:dyDescent="0.15">
      <c r="A22" s="40"/>
      <c r="B22" s="40"/>
      <c r="C22" s="40"/>
      <c r="D22" s="4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45"/>
      <c r="AG22" s="45"/>
      <c r="AH22" s="45"/>
      <c r="AI22" s="45"/>
      <c r="AJ22" s="45"/>
    </row>
    <row r="23" spans="1:36" ht="13.5" customHeight="1" x14ac:dyDescent="0.15">
      <c r="A23" s="35" t="s">
        <v>146</v>
      </c>
      <c r="B23" s="35"/>
      <c r="C23" s="40"/>
      <c r="D23" s="4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40"/>
      <c r="AA23" s="40"/>
      <c r="AB23" s="40"/>
      <c r="AC23" s="40"/>
      <c r="AD23" s="40"/>
      <c r="AE23" s="53" t="s">
        <v>86</v>
      </c>
      <c r="AF23" s="45"/>
      <c r="AG23" s="45"/>
      <c r="AH23" s="45"/>
      <c r="AI23" s="45"/>
      <c r="AJ23" s="45"/>
    </row>
    <row r="24" spans="1:36" ht="13.5" customHeight="1" x14ac:dyDescent="0.15">
      <c r="A24" s="249" t="s">
        <v>35</v>
      </c>
      <c r="B24" s="250"/>
      <c r="C24" s="250"/>
      <c r="D24" s="251"/>
      <c r="E24" s="263" t="s">
        <v>129</v>
      </c>
      <c r="F24" s="264"/>
      <c r="G24" s="265"/>
      <c r="H24" s="263" t="s">
        <v>130</v>
      </c>
      <c r="I24" s="264"/>
      <c r="J24" s="265"/>
      <c r="K24" s="263" t="s">
        <v>131</v>
      </c>
      <c r="L24" s="264"/>
      <c r="M24" s="265"/>
      <c r="N24" s="263" t="s">
        <v>132</v>
      </c>
      <c r="O24" s="264"/>
      <c r="P24" s="265"/>
      <c r="Q24" s="263" t="s">
        <v>133</v>
      </c>
      <c r="R24" s="264"/>
      <c r="S24" s="265"/>
      <c r="T24" s="263" t="s">
        <v>134</v>
      </c>
      <c r="U24" s="264"/>
      <c r="V24" s="265"/>
      <c r="W24" s="263" t="s">
        <v>135</v>
      </c>
      <c r="X24" s="264"/>
      <c r="Y24" s="265"/>
      <c r="Z24" s="263" t="s">
        <v>136</v>
      </c>
      <c r="AA24" s="264"/>
      <c r="AB24" s="265"/>
      <c r="AC24" s="263" t="s">
        <v>137</v>
      </c>
      <c r="AD24" s="264"/>
      <c r="AE24" s="265"/>
      <c r="AF24" s="45"/>
      <c r="AG24" s="59"/>
      <c r="AH24" s="45"/>
      <c r="AI24" s="45"/>
      <c r="AJ24" s="45"/>
    </row>
    <row r="25" spans="1:36" ht="13.5" customHeight="1" x14ac:dyDescent="0.15">
      <c r="A25" s="258" t="s">
        <v>154</v>
      </c>
      <c r="B25" s="259"/>
      <c r="C25" s="259"/>
      <c r="D25" s="260"/>
      <c r="E25" s="266">
        <v>3011</v>
      </c>
      <c r="F25" s="266"/>
      <c r="G25" s="266"/>
      <c r="H25" s="262">
        <v>250</v>
      </c>
      <c r="I25" s="262"/>
      <c r="J25" s="262"/>
      <c r="K25" s="262">
        <v>300</v>
      </c>
      <c r="L25" s="262"/>
      <c r="M25" s="262"/>
      <c r="N25" s="262">
        <v>614</v>
      </c>
      <c r="O25" s="262"/>
      <c r="P25" s="262"/>
      <c r="Q25" s="262">
        <v>682</v>
      </c>
      <c r="R25" s="262"/>
      <c r="S25" s="262"/>
      <c r="T25" s="262">
        <v>525</v>
      </c>
      <c r="U25" s="262"/>
      <c r="V25" s="262"/>
      <c r="W25" s="262">
        <v>134</v>
      </c>
      <c r="X25" s="262"/>
      <c r="Y25" s="262"/>
      <c r="Z25" s="262">
        <v>246</v>
      </c>
      <c r="AA25" s="262"/>
      <c r="AB25" s="262"/>
      <c r="AC25" s="262">
        <v>260</v>
      </c>
      <c r="AD25" s="262"/>
      <c r="AE25" s="262"/>
      <c r="AF25" s="59"/>
      <c r="AG25" s="45"/>
      <c r="AH25" s="45"/>
      <c r="AI25" s="45"/>
      <c r="AJ25" s="45"/>
    </row>
    <row r="26" spans="1:36" ht="13.5" customHeight="1" x14ac:dyDescent="0.15">
      <c r="A26" s="258" t="s">
        <v>155</v>
      </c>
      <c r="B26" s="259"/>
      <c r="C26" s="259"/>
      <c r="D26" s="260"/>
      <c r="E26" s="266">
        <v>515</v>
      </c>
      <c r="F26" s="266"/>
      <c r="G26" s="266"/>
      <c r="H26" s="262">
        <v>42</v>
      </c>
      <c r="I26" s="262"/>
      <c r="J26" s="262"/>
      <c r="K26" s="262">
        <v>52</v>
      </c>
      <c r="L26" s="262"/>
      <c r="M26" s="262"/>
      <c r="N26" s="262">
        <v>99</v>
      </c>
      <c r="O26" s="262"/>
      <c r="P26" s="262"/>
      <c r="Q26" s="262">
        <v>111</v>
      </c>
      <c r="R26" s="262"/>
      <c r="S26" s="262"/>
      <c r="T26" s="262">
        <v>111</v>
      </c>
      <c r="U26" s="262"/>
      <c r="V26" s="262"/>
      <c r="W26" s="262">
        <v>17</v>
      </c>
      <c r="X26" s="262"/>
      <c r="Y26" s="262"/>
      <c r="Z26" s="262">
        <v>38</v>
      </c>
      <c r="AA26" s="262"/>
      <c r="AB26" s="262"/>
      <c r="AC26" s="262">
        <v>45</v>
      </c>
      <c r="AD26" s="262"/>
      <c r="AE26" s="262"/>
      <c r="AF26" s="45"/>
      <c r="AG26" s="45"/>
      <c r="AH26" s="45"/>
      <c r="AI26" s="45"/>
      <c r="AJ26" s="45"/>
    </row>
    <row r="27" spans="1:36" ht="13.5" customHeight="1" x14ac:dyDescent="0.15">
      <c r="A27" s="258" t="s">
        <v>156</v>
      </c>
      <c r="B27" s="259"/>
      <c r="C27" s="259"/>
      <c r="D27" s="260"/>
      <c r="E27" s="266">
        <v>1720</v>
      </c>
      <c r="F27" s="266"/>
      <c r="G27" s="266"/>
      <c r="H27" s="262">
        <v>172</v>
      </c>
      <c r="I27" s="262"/>
      <c r="J27" s="262"/>
      <c r="K27" s="262">
        <v>189</v>
      </c>
      <c r="L27" s="262"/>
      <c r="M27" s="262"/>
      <c r="N27" s="262">
        <v>327</v>
      </c>
      <c r="O27" s="262"/>
      <c r="P27" s="262"/>
      <c r="Q27" s="262">
        <v>417</v>
      </c>
      <c r="R27" s="262"/>
      <c r="S27" s="262"/>
      <c r="T27" s="262">
        <v>247</v>
      </c>
      <c r="U27" s="262"/>
      <c r="V27" s="262"/>
      <c r="W27" s="262">
        <v>79</v>
      </c>
      <c r="X27" s="262"/>
      <c r="Y27" s="262"/>
      <c r="Z27" s="262">
        <v>140</v>
      </c>
      <c r="AA27" s="262"/>
      <c r="AB27" s="262"/>
      <c r="AC27" s="262">
        <v>149</v>
      </c>
      <c r="AD27" s="262"/>
      <c r="AE27" s="262"/>
      <c r="AF27" s="45"/>
      <c r="AG27" s="45"/>
      <c r="AH27" s="45"/>
      <c r="AI27" s="45"/>
      <c r="AJ27" s="45"/>
    </row>
    <row r="28" spans="1:36" ht="13.5" customHeight="1" x14ac:dyDescent="0.15">
      <c r="A28" s="258" t="s">
        <v>152</v>
      </c>
      <c r="B28" s="259"/>
      <c r="C28" s="259"/>
      <c r="D28" s="260"/>
      <c r="E28" s="266">
        <v>770</v>
      </c>
      <c r="F28" s="266"/>
      <c r="G28" s="266"/>
      <c r="H28" s="262">
        <v>36</v>
      </c>
      <c r="I28" s="262"/>
      <c r="J28" s="262"/>
      <c r="K28" s="262">
        <v>59</v>
      </c>
      <c r="L28" s="262"/>
      <c r="M28" s="262"/>
      <c r="N28" s="262">
        <v>187</v>
      </c>
      <c r="O28" s="262"/>
      <c r="P28" s="262"/>
      <c r="Q28" s="262">
        <v>150</v>
      </c>
      <c r="R28" s="262"/>
      <c r="S28" s="262"/>
      <c r="T28" s="262">
        <v>166</v>
      </c>
      <c r="U28" s="262"/>
      <c r="V28" s="262"/>
      <c r="W28" s="262">
        <v>38</v>
      </c>
      <c r="X28" s="262"/>
      <c r="Y28" s="262"/>
      <c r="Z28" s="262">
        <v>68</v>
      </c>
      <c r="AA28" s="262"/>
      <c r="AB28" s="262"/>
      <c r="AC28" s="262">
        <v>66</v>
      </c>
      <c r="AD28" s="262"/>
      <c r="AE28" s="262"/>
      <c r="AF28" s="45"/>
      <c r="AG28" s="45"/>
      <c r="AH28" s="45"/>
      <c r="AI28" s="45"/>
      <c r="AJ28" s="45"/>
    </row>
    <row r="29" spans="1:36" ht="13.5" customHeight="1" x14ac:dyDescent="0.15">
      <c r="A29" s="258" t="s">
        <v>157</v>
      </c>
      <c r="B29" s="259"/>
      <c r="C29" s="259"/>
      <c r="D29" s="260"/>
      <c r="E29" s="266">
        <v>6</v>
      </c>
      <c r="F29" s="266"/>
      <c r="G29" s="266"/>
      <c r="H29" s="262" t="s">
        <v>140</v>
      </c>
      <c r="I29" s="262"/>
      <c r="J29" s="262"/>
      <c r="K29" s="262" t="s">
        <v>140</v>
      </c>
      <c r="L29" s="262"/>
      <c r="M29" s="262"/>
      <c r="N29" s="262">
        <v>1</v>
      </c>
      <c r="O29" s="262"/>
      <c r="P29" s="262"/>
      <c r="Q29" s="262">
        <v>4</v>
      </c>
      <c r="R29" s="262"/>
      <c r="S29" s="262"/>
      <c r="T29" s="262">
        <v>1</v>
      </c>
      <c r="U29" s="262"/>
      <c r="V29" s="262"/>
      <c r="W29" s="262" t="s">
        <v>140</v>
      </c>
      <c r="X29" s="262"/>
      <c r="Y29" s="262"/>
      <c r="Z29" s="262" t="s">
        <v>140</v>
      </c>
      <c r="AA29" s="262"/>
      <c r="AB29" s="262"/>
      <c r="AC29" s="262" t="s">
        <v>140</v>
      </c>
      <c r="AD29" s="262"/>
      <c r="AE29" s="262"/>
      <c r="AF29" s="12"/>
      <c r="AG29" s="12"/>
      <c r="AH29" s="45"/>
      <c r="AI29" s="45"/>
      <c r="AJ29" s="45"/>
    </row>
    <row r="30" spans="1:36" ht="13.5" customHeight="1" x14ac:dyDescent="0.15">
      <c r="A30" s="40"/>
      <c r="B30" s="40"/>
      <c r="C30" s="40"/>
      <c r="D30" s="40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48" t="s">
        <v>143</v>
      </c>
      <c r="AF30" s="12"/>
      <c r="AG30" s="12"/>
      <c r="AH30" s="45"/>
      <c r="AI30" s="45"/>
      <c r="AJ30" s="45"/>
    </row>
    <row r="31" spans="1:36" ht="13.5" customHeight="1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8"/>
      <c r="X31" s="40"/>
      <c r="Y31" s="40"/>
      <c r="Z31" s="40"/>
      <c r="AA31" s="40"/>
      <c r="AB31" s="40"/>
      <c r="AC31" s="40"/>
      <c r="AD31" s="40"/>
      <c r="AE31" s="40"/>
      <c r="AF31" s="45"/>
      <c r="AG31" s="45"/>
      <c r="AH31" s="45"/>
      <c r="AI31" s="45"/>
      <c r="AJ31" s="45"/>
    </row>
    <row r="32" spans="1:36" ht="13.5" customHeight="1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5"/>
      <c r="AG32" s="45"/>
      <c r="AH32" s="45"/>
      <c r="AI32" s="45"/>
      <c r="AJ32" s="45"/>
    </row>
    <row r="33" spans="1:36" ht="13.5" customHeight="1" x14ac:dyDescent="0.1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5"/>
      <c r="AG33" s="45"/>
      <c r="AH33" s="45"/>
      <c r="AI33" s="45"/>
      <c r="AJ33" s="45"/>
    </row>
    <row r="34" spans="1:36" ht="13.5" customHeight="1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5"/>
      <c r="AG34" s="45"/>
      <c r="AH34" s="45"/>
      <c r="AI34" s="45"/>
      <c r="AJ34" s="45"/>
    </row>
    <row r="35" spans="1:36" ht="13.5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5"/>
      <c r="AG35" s="45"/>
      <c r="AH35" s="45"/>
      <c r="AI35" s="45"/>
      <c r="AJ35" s="45"/>
    </row>
    <row r="36" spans="1:36" ht="13.5" customHeight="1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5"/>
      <c r="AG36" s="45"/>
      <c r="AH36" s="45"/>
      <c r="AI36" s="45"/>
      <c r="AJ36" s="45"/>
    </row>
    <row r="37" spans="1:36" ht="13.5" customHeight="1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5"/>
      <c r="AG37" s="45"/>
      <c r="AH37" s="45"/>
      <c r="AI37" s="45"/>
      <c r="AJ37" s="45"/>
    </row>
    <row r="38" spans="1:36" ht="13.5" customHeight="1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5"/>
      <c r="AG38" s="45"/>
      <c r="AH38" s="45"/>
      <c r="AI38" s="45"/>
      <c r="AJ38" s="45"/>
    </row>
    <row r="39" spans="1:36" ht="13.5" customHeigh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5"/>
      <c r="AG39" s="45"/>
      <c r="AH39" s="45"/>
      <c r="AI39" s="45"/>
      <c r="AJ39" s="45"/>
    </row>
    <row r="40" spans="1:36" ht="13.5" customHeight="1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6" ht="13.5" customHeight="1" x14ac:dyDescent="0.1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6" ht="13.5" customHeight="1" x14ac:dyDescent="0.1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6" ht="13.5" customHeight="1" x14ac:dyDescent="0.15"/>
    <row r="44" spans="1:36" ht="13.5" customHeight="1" x14ac:dyDescent="0.15"/>
    <row r="45" spans="1:36" ht="13.5" customHeight="1" x14ac:dyDescent="0.15"/>
    <row r="46" spans="1:36" ht="13.5" customHeight="1" x14ac:dyDescent="0.15"/>
    <row r="47" spans="1:36" ht="13.5" customHeight="1" x14ac:dyDescent="0.15"/>
    <row r="48" spans="1:36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80">
    <mergeCell ref="N28:P28"/>
    <mergeCell ref="Q28:S28"/>
    <mergeCell ref="T28:V28"/>
    <mergeCell ref="W28:Y28"/>
    <mergeCell ref="Z28:AB28"/>
    <mergeCell ref="AC28:AE28"/>
    <mergeCell ref="A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28:D28"/>
    <mergeCell ref="E28:G28"/>
    <mergeCell ref="H28:J28"/>
    <mergeCell ref="K28:M28"/>
    <mergeCell ref="N26:P26"/>
    <mergeCell ref="Q26:S26"/>
    <mergeCell ref="T26:V26"/>
    <mergeCell ref="W26:Y26"/>
    <mergeCell ref="Z26:AB26"/>
    <mergeCell ref="AC26:AE26"/>
    <mergeCell ref="A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26:D26"/>
    <mergeCell ref="E26:G26"/>
    <mergeCell ref="H26:J26"/>
    <mergeCell ref="K26:M26"/>
    <mergeCell ref="N24:P24"/>
    <mergeCell ref="Q24:S24"/>
    <mergeCell ref="T24:V24"/>
    <mergeCell ref="W24:Y24"/>
    <mergeCell ref="Z24:AB24"/>
    <mergeCell ref="AC24:AE24"/>
    <mergeCell ref="A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24:D24"/>
    <mergeCell ref="E24:G24"/>
    <mergeCell ref="H24:J24"/>
    <mergeCell ref="K24:M24"/>
    <mergeCell ref="N19:P19"/>
    <mergeCell ref="Q19:S19"/>
    <mergeCell ref="T19:V19"/>
    <mergeCell ref="W19:Y19"/>
    <mergeCell ref="Z19:AB19"/>
    <mergeCell ref="AC19:AE19"/>
    <mergeCell ref="A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19:D19"/>
    <mergeCell ref="E19:G19"/>
    <mergeCell ref="H19:J19"/>
    <mergeCell ref="K19:M19"/>
    <mergeCell ref="N17:P17"/>
    <mergeCell ref="Q17:S17"/>
    <mergeCell ref="T17:V17"/>
    <mergeCell ref="W17:Y17"/>
    <mergeCell ref="Z17:AB17"/>
    <mergeCell ref="AC17:AE17"/>
    <mergeCell ref="A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17:D17"/>
    <mergeCell ref="E17:G17"/>
    <mergeCell ref="H17:J17"/>
    <mergeCell ref="K17:M17"/>
    <mergeCell ref="N15:P15"/>
    <mergeCell ref="Q15:S15"/>
    <mergeCell ref="T15:V15"/>
    <mergeCell ref="W15:Y15"/>
    <mergeCell ref="Z15:AB15"/>
    <mergeCell ref="AC15:AE15"/>
    <mergeCell ref="A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15:D15"/>
    <mergeCell ref="E15:G15"/>
    <mergeCell ref="H15:J15"/>
    <mergeCell ref="K15:M15"/>
    <mergeCell ref="N10:P10"/>
    <mergeCell ref="Q10:S10"/>
    <mergeCell ref="T10:V10"/>
    <mergeCell ref="W10:Y10"/>
    <mergeCell ref="Z10:AB10"/>
    <mergeCell ref="AC10:AE10"/>
    <mergeCell ref="A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10:D10"/>
    <mergeCell ref="E10:G10"/>
    <mergeCell ref="H10:J10"/>
    <mergeCell ref="K10:M10"/>
    <mergeCell ref="N8:P8"/>
    <mergeCell ref="Q8:S8"/>
    <mergeCell ref="T8:V8"/>
    <mergeCell ref="W8:Y8"/>
    <mergeCell ref="Z8:AB8"/>
    <mergeCell ref="AC8:AE8"/>
    <mergeCell ref="A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A8:D8"/>
    <mergeCell ref="E8:G8"/>
    <mergeCell ref="H8:J8"/>
    <mergeCell ref="K8:M8"/>
    <mergeCell ref="N6:P6"/>
    <mergeCell ref="Q6:S6"/>
    <mergeCell ref="T6:V6"/>
    <mergeCell ref="W6:Y6"/>
    <mergeCell ref="Z6:AB6"/>
    <mergeCell ref="AC6:AE6"/>
    <mergeCell ref="A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6:D6"/>
    <mergeCell ref="E6:G6"/>
    <mergeCell ref="H6:J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view="pageBreakPreview" zoomScaleNormal="100" zoomScaleSheetLayoutView="100" workbookViewId="0">
      <selection activeCell="A10" sqref="A10:N10"/>
    </sheetView>
  </sheetViews>
  <sheetFormatPr defaultColWidth="2.875" defaultRowHeight="13.5" x14ac:dyDescent="0.15"/>
  <cols>
    <col min="1" max="1" width="2.125" customWidth="1"/>
    <col min="2" max="35" width="3" customWidth="1"/>
  </cols>
  <sheetData>
    <row r="1" spans="1:35" ht="13.5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5" ht="15" customHeight="1" x14ac:dyDescent="0.15">
      <c r="A2" s="10" t="s">
        <v>158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45"/>
      <c r="AC2" s="45"/>
      <c r="AD2" s="45"/>
    </row>
    <row r="3" spans="1:35" ht="13.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5"/>
      <c r="AC3" s="45"/>
      <c r="AD3" s="45"/>
      <c r="AE3" s="45"/>
      <c r="AF3" s="45"/>
      <c r="AG3" s="45"/>
      <c r="AH3" s="45"/>
      <c r="AI3" s="45"/>
    </row>
    <row r="4" spans="1:35" ht="13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5"/>
      <c r="AC4" s="45"/>
      <c r="AD4" s="45"/>
      <c r="AE4" s="45"/>
      <c r="AF4" s="45"/>
      <c r="AG4" s="45"/>
      <c r="AH4" s="45"/>
      <c r="AI4" s="45"/>
    </row>
    <row r="5" spans="1:35" ht="16.5" customHeight="1" x14ac:dyDescent="0.15">
      <c r="A5" s="249" t="s">
        <v>159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1"/>
      <c r="O5" s="187" t="s">
        <v>129</v>
      </c>
      <c r="P5" s="188"/>
      <c r="Q5" s="188"/>
      <c r="R5" s="189"/>
      <c r="S5" s="187" t="s">
        <v>130</v>
      </c>
      <c r="T5" s="188"/>
      <c r="U5" s="189"/>
      <c r="V5" s="187" t="s">
        <v>131</v>
      </c>
      <c r="W5" s="188"/>
      <c r="X5" s="189"/>
      <c r="Y5" s="188" t="s">
        <v>132</v>
      </c>
      <c r="Z5" s="188"/>
      <c r="AA5" s="188"/>
      <c r="AB5" s="267" t="s">
        <v>133</v>
      </c>
      <c r="AC5" s="268"/>
      <c r="AD5" s="269"/>
      <c r="AE5" s="45"/>
      <c r="AF5" s="45"/>
      <c r="AG5" s="45"/>
      <c r="AH5" s="45"/>
      <c r="AI5" s="45"/>
    </row>
    <row r="6" spans="1:35" ht="16.5" customHeight="1" x14ac:dyDescent="0.15">
      <c r="A6" s="270" t="s">
        <v>269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2"/>
      <c r="O6" s="261">
        <v>2188</v>
      </c>
      <c r="P6" s="261"/>
      <c r="Q6" s="261"/>
      <c r="R6" s="261"/>
      <c r="S6" s="262">
        <v>188</v>
      </c>
      <c r="T6" s="262"/>
      <c r="U6" s="262"/>
      <c r="V6" s="262">
        <v>227</v>
      </c>
      <c r="W6" s="262"/>
      <c r="X6" s="262"/>
      <c r="Y6" s="262">
        <v>408</v>
      </c>
      <c r="Z6" s="262"/>
      <c r="AA6" s="262"/>
      <c r="AB6" s="262">
        <v>444</v>
      </c>
      <c r="AC6" s="262"/>
      <c r="AD6" s="262"/>
      <c r="AE6" s="56"/>
      <c r="AF6" s="45"/>
      <c r="AG6" s="45"/>
      <c r="AH6" s="45"/>
      <c r="AI6" s="45"/>
    </row>
    <row r="7" spans="1:35" ht="16.5" customHeight="1" x14ac:dyDescent="0.15">
      <c r="A7" s="270" t="s">
        <v>160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2"/>
      <c r="O7" s="261">
        <v>6538</v>
      </c>
      <c r="P7" s="261"/>
      <c r="Q7" s="261"/>
      <c r="R7" s="261"/>
      <c r="S7" s="262">
        <v>579</v>
      </c>
      <c r="T7" s="262"/>
      <c r="U7" s="262"/>
      <c r="V7" s="262">
        <v>686</v>
      </c>
      <c r="W7" s="262"/>
      <c r="X7" s="262"/>
      <c r="Y7" s="262">
        <v>1251</v>
      </c>
      <c r="Z7" s="262"/>
      <c r="AA7" s="262"/>
      <c r="AB7" s="262">
        <v>1504</v>
      </c>
      <c r="AC7" s="262"/>
      <c r="AD7" s="262"/>
      <c r="AE7" s="56"/>
      <c r="AF7" s="45"/>
      <c r="AG7" s="45"/>
      <c r="AH7" s="45"/>
      <c r="AI7" s="45"/>
    </row>
    <row r="8" spans="1:35" ht="16.5" customHeight="1" x14ac:dyDescent="0.15">
      <c r="A8" s="270" t="s">
        <v>161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2"/>
      <c r="O8" s="261">
        <v>2179</v>
      </c>
      <c r="P8" s="261"/>
      <c r="Q8" s="261"/>
      <c r="R8" s="261"/>
      <c r="S8" s="262">
        <v>188</v>
      </c>
      <c r="T8" s="262"/>
      <c r="U8" s="262"/>
      <c r="V8" s="262">
        <v>226</v>
      </c>
      <c r="W8" s="262"/>
      <c r="X8" s="262"/>
      <c r="Y8" s="262">
        <v>403</v>
      </c>
      <c r="Z8" s="262"/>
      <c r="AA8" s="262"/>
      <c r="AB8" s="262">
        <v>444</v>
      </c>
      <c r="AC8" s="262"/>
      <c r="AD8" s="262"/>
      <c r="AE8" s="56"/>
      <c r="AF8" s="45"/>
      <c r="AG8" s="45"/>
      <c r="AH8" s="45"/>
      <c r="AI8" s="45"/>
    </row>
    <row r="9" spans="1:35" ht="16.5" customHeight="1" x14ac:dyDescent="0.15">
      <c r="A9" s="270" t="s">
        <v>162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261">
        <v>514</v>
      </c>
      <c r="P9" s="261"/>
      <c r="Q9" s="261"/>
      <c r="R9" s="261"/>
      <c r="S9" s="262">
        <v>32</v>
      </c>
      <c r="T9" s="262"/>
      <c r="U9" s="262"/>
      <c r="V9" s="262">
        <v>44</v>
      </c>
      <c r="W9" s="262"/>
      <c r="X9" s="262"/>
      <c r="Y9" s="262">
        <v>89</v>
      </c>
      <c r="Z9" s="262"/>
      <c r="AA9" s="262"/>
      <c r="AB9" s="262">
        <v>62</v>
      </c>
      <c r="AC9" s="262"/>
      <c r="AD9" s="262"/>
      <c r="AE9" s="56"/>
      <c r="AF9" s="45"/>
      <c r="AG9" s="45"/>
      <c r="AH9" s="45"/>
      <c r="AI9" s="45"/>
    </row>
    <row r="10" spans="1:35" ht="16.5" customHeight="1" x14ac:dyDescent="0.15">
      <c r="A10" s="270" t="s">
        <v>163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2"/>
      <c r="O10" s="261">
        <v>602</v>
      </c>
      <c r="P10" s="261"/>
      <c r="Q10" s="261"/>
      <c r="R10" s="261"/>
      <c r="S10" s="262">
        <v>56</v>
      </c>
      <c r="T10" s="262"/>
      <c r="U10" s="262"/>
      <c r="V10" s="262">
        <v>56</v>
      </c>
      <c r="W10" s="262"/>
      <c r="X10" s="262"/>
      <c r="Y10" s="262">
        <v>116</v>
      </c>
      <c r="Z10" s="262"/>
      <c r="AA10" s="262"/>
      <c r="AB10" s="262">
        <v>108</v>
      </c>
      <c r="AC10" s="262"/>
      <c r="AD10" s="262"/>
      <c r="AE10" s="56"/>
      <c r="AF10" s="67"/>
      <c r="AG10" s="45"/>
      <c r="AH10" s="45"/>
      <c r="AI10" s="45"/>
    </row>
    <row r="11" spans="1:35" ht="16.5" customHeight="1" x14ac:dyDescent="0.15">
      <c r="A11" s="270" t="s">
        <v>164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2"/>
      <c r="O11" s="261">
        <v>383</v>
      </c>
      <c r="P11" s="261"/>
      <c r="Q11" s="261"/>
      <c r="R11" s="261"/>
      <c r="S11" s="262">
        <v>30</v>
      </c>
      <c r="T11" s="262"/>
      <c r="U11" s="262"/>
      <c r="V11" s="262">
        <v>43</v>
      </c>
      <c r="W11" s="262"/>
      <c r="X11" s="262"/>
      <c r="Y11" s="262">
        <v>75</v>
      </c>
      <c r="Z11" s="262"/>
      <c r="AA11" s="262"/>
      <c r="AB11" s="262">
        <v>90</v>
      </c>
      <c r="AC11" s="262"/>
      <c r="AD11" s="262"/>
      <c r="AE11" s="56"/>
      <c r="AF11" s="45"/>
      <c r="AG11" s="45"/>
      <c r="AH11" s="45"/>
      <c r="AI11" s="45"/>
    </row>
    <row r="12" spans="1:35" ht="16.5" customHeight="1" x14ac:dyDescent="0.15">
      <c r="A12" s="270" t="s">
        <v>165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2"/>
      <c r="O12" s="261">
        <v>291</v>
      </c>
      <c r="P12" s="261"/>
      <c r="Q12" s="261"/>
      <c r="R12" s="261"/>
      <c r="S12" s="262">
        <v>33</v>
      </c>
      <c r="T12" s="262"/>
      <c r="U12" s="262"/>
      <c r="V12" s="262">
        <v>46</v>
      </c>
      <c r="W12" s="262"/>
      <c r="X12" s="262"/>
      <c r="Y12" s="262">
        <v>46</v>
      </c>
      <c r="Z12" s="262"/>
      <c r="AA12" s="262"/>
      <c r="AB12" s="262">
        <v>72</v>
      </c>
      <c r="AC12" s="262"/>
      <c r="AD12" s="262"/>
      <c r="AE12" s="56"/>
      <c r="AF12" s="45"/>
      <c r="AG12" s="45"/>
      <c r="AH12" s="45"/>
      <c r="AI12" s="45"/>
    </row>
    <row r="13" spans="1:35" ht="16.5" customHeight="1" x14ac:dyDescent="0.15">
      <c r="A13" s="270" t="s">
        <v>166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2"/>
      <c r="O13" s="261">
        <v>204</v>
      </c>
      <c r="P13" s="261"/>
      <c r="Q13" s="261"/>
      <c r="R13" s="261"/>
      <c r="S13" s="262">
        <v>23</v>
      </c>
      <c r="T13" s="262"/>
      <c r="U13" s="262"/>
      <c r="V13" s="262">
        <v>18</v>
      </c>
      <c r="W13" s="262"/>
      <c r="X13" s="262"/>
      <c r="Y13" s="262">
        <v>47</v>
      </c>
      <c r="Z13" s="262"/>
      <c r="AA13" s="262"/>
      <c r="AB13" s="262">
        <v>55</v>
      </c>
      <c r="AC13" s="262"/>
      <c r="AD13" s="262"/>
      <c r="AE13" s="56"/>
      <c r="AF13" s="45"/>
      <c r="AG13" s="45"/>
      <c r="AH13" s="45"/>
      <c r="AI13" s="45"/>
    </row>
    <row r="14" spans="1:35" ht="16.5" customHeight="1" x14ac:dyDescent="0.15">
      <c r="A14" s="270" t="s">
        <v>167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2"/>
      <c r="O14" s="261">
        <v>96</v>
      </c>
      <c r="P14" s="261"/>
      <c r="Q14" s="261"/>
      <c r="R14" s="261"/>
      <c r="S14" s="262">
        <v>6</v>
      </c>
      <c r="T14" s="262"/>
      <c r="U14" s="262"/>
      <c r="V14" s="262">
        <v>13</v>
      </c>
      <c r="W14" s="262"/>
      <c r="X14" s="262"/>
      <c r="Y14" s="262">
        <v>15</v>
      </c>
      <c r="Z14" s="262"/>
      <c r="AA14" s="262"/>
      <c r="AB14" s="262">
        <v>26</v>
      </c>
      <c r="AC14" s="262"/>
      <c r="AD14" s="262"/>
      <c r="AE14" s="56"/>
      <c r="AF14" s="45"/>
      <c r="AG14" s="45"/>
      <c r="AH14" s="45"/>
      <c r="AI14" s="45"/>
    </row>
    <row r="15" spans="1:35" ht="16.5" customHeight="1" x14ac:dyDescent="0.15">
      <c r="A15" s="270" t="s">
        <v>168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2"/>
      <c r="O15" s="261">
        <v>89</v>
      </c>
      <c r="P15" s="261"/>
      <c r="Q15" s="261"/>
      <c r="R15" s="261"/>
      <c r="S15" s="262">
        <v>8</v>
      </c>
      <c r="T15" s="262"/>
      <c r="U15" s="262"/>
      <c r="V15" s="262">
        <v>6</v>
      </c>
      <c r="W15" s="262"/>
      <c r="X15" s="262"/>
      <c r="Y15" s="262">
        <v>15</v>
      </c>
      <c r="Z15" s="262"/>
      <c r="AA15" s="262"/>
      <c r="AB15" s="262">
        <v>31</v>
      </c>
      <c r="AC15" s="262"/>
      <c r="AD15" s="262"/>
      <c r="AE15" s="56"/>
      <c r="AF15" s="45"/>
      <c r="AG15" s="45"/>
      <c r="AH15" s="45"/>
      <c r="AI15" s="45"/>
    </row>
    <row r="16" spans="1:35" ht="16.5" customHeight="1" x14ac:dyDescent="0.15">
      <c r="A16" s="270" t="s">
        <v>272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2"/>
      <c r="O16" s="261">
        <v>6304</v>
      </c>
      <c r="P16" s="261"/>
      <c r="Q16" s="261"/>
      <c r="R16" s="261"/>
      <c r="S16" s="262">
        <v>579</v>
      </c>
      <c r="T16" s="262"/>
      <c r="U16" s="262"/>
      <c r="V16" s="262">
        <v>682</v>
      </c>
      <c r="W16" s="262"/>
      <c r="X16" s="262"/>
      <c r="Y16" s="262">
        <v>1163</v>
      </c>
      <c r="Z16" s="262"/>
      <c r="AA16" s="262"/>
      <c r="AB16" s="262">
        <v>1504</v>
      </c>
      <c r="AC16" s="262"/>
      <c r="AD16" s="262"/>
      <c r="AE16" s="56"/>
      <c r="AF16" s="45"/>
      <c r="AG16" s="45"/>
      <c r="AH16" s="45"/>
      <c r="AI16" s="45"/>
    </row>
    <row r="17" spans="1:35" ht="16.5" customHeight="1" x14ac:dyDescent="0.15">
      <c r="A17" s="270" t="s">
        <v>271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2"/>
      <c r="O17" s="273">
        <v>2.8930702159999999</v>
      </c>
      <c r="P17" s="273"/>
      <c r="Q17" s="273"/>
      <c r="R17" s="273"/>
      <c r="S17" s="274">
        <v>3.0797872339999999</v>
      </c>
      <c r="T17" s="274"/>
      <c r="U17" s="274"/>
      <c r="V17" s="274">
        <v>3.0176991150000001</v>
      </c>
      <c r="W17" s="274"/>
      <c r="X17" s="274"/>
      <c r="Y17" s="274">
        <v>2.8858560789999999</v>
      </c>
      <c r="Z17" s="274"/>
      <c r="AA17" s="274"/>
      <c r="AB17" s="274">
        <v>3.387387387</v>
      </c>
      <c r="AC17" s="274"/>
      <c r="AD17" s="274"/>
      <c r="AE17" s="56"/>
      <c r="AF17" s="45"/>
      <c r="AG17" s="45"/>
      <c r="AH17" s="45"/>
      <c r="AI17" s="45"/>
    </row>
    <row r="18" spans="1:35" ht="16.5" customHeight="1" x14ac:dyDescent="0.15">
      <c r="A18" s="270" t="s">
        <v>169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2"/>
      <c r="O18" s="261">
        <v>9</v>
      </c>
      <c r="P18" s="261"/>
      <c r="Q18" s="261"/>
      <c r="R18" s="261"/>
      <c r="S18" s="262" t="s">
        <v>140</v>
      </c>
      <c r="T18" s="262"/>
      <c r="U18" s="262"/>
      <c r="V18" s="262">
        <v>1</v>
      </c>
      <c r="W18" s="262"/>
      <c r="X18" s="262"/>
      <c r="Y18" s="262">
        <v>5</v>
      </c>
      <c r="Z18" s="262"/>
      <c r="AA18" s="262"/>
      <c r="AB18" s="262" t="s">
        <v>140</v>
      </c>
      <c r="AC18" s="262"/>
      <c r="AD18" s="262"/>
      <c r="AE18" s="56"/>
      <c r="AF18" s="45"/>
      <c r="AG18" s="45"/>
      <c r="AH18" s="45"/>
      <c r="AI18" s="45"/>
    </row>
    <row r="19" spans="1:35" ht="16.5" customHeight="1" x14ac:dyDescent="0.15">
      <c r="A19" s="270" t="s">
        <v>270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2"/>
      <c r="O19" s="261">
        <v>234</v>
      </c>
      <c r="P19" s="261"/>
      <c r="Q19" s="261"/>
      <c r="R19" s="261"/>
      <c r="S19" s="262" t="s">
        <v>140</v>
      </c>
      <c r="T19" s="262"/>
      <c r="U19" s="262"/>
      <c r="V19" s="262">
        <v>4</v>
      </c>
      <c r="W19" s="262"/>
      <c r="X19" s="262"/>
      <c r="Y19" s="262">
        <v>88</v>
      </c>
      <c r="Z19" s="262"/>
      <c r="AA19" s="262"/>
      <c r="AB19" s="262" t="s">
        <v>140</v>
      </c>
      <c r="AC19" s="262"/>
      <c r="AD19" s="262"/>
      <c r="AE19" s="56"/>
      <c r="AF19" s="45"/>
      <c r="AG19" s="45"/>
      <c r="AH19" s="45"/>
      <c r="AI19" s="45"/>
    </row>
    <row r="20" spans="1:35" ht="13.5" customHeight="1" x14ac:dyDescent="0.15">
      <c r="A20" s="56"/>
      <c r="AE20" s="45"/>
      <c r="AF20" s="45"/>
      <c r="AG20" s="45"/>
      <c r="AH20" s="45"/>
      <c r="AI20" s="45"/>
    </row>
    <row r="21" spans="1:35" ht="13.5" customHeight="1" x14ac:dyDescent="0.15">
      <c r="A21" s="56"/>
      <c r="AE21" s="45"/>
      <c r="AF21" s="45"/>
      <c r="AG21" s="45"/>
      <c r="AH21" s="45"/>
      <c r="AI21" s="45"/>
    </row>
    <row r="22" spans="1:35" ht="13.5" customHeight="1" x14ac:dyDescent="0.15">
      <c r="A22" s="56"/>
      <c r="AE22" s="45"/>
      <c r="AF22" s="45"/>
      <c r="AG22" s="45"/>
      <c r="AH22" s="45"/>
      <c r="AI22" s="45"/>
    </row>
    <row r="23" spans="1:35" ht="13.5" customHeight="1" x14ac:dyDescent="0.15">
      <c r="A23" s="56"/>
      <c r="AE23" s="45"/>
      <c r="AF23" s="45"/>
      <c r="AG23" s="45"/>
      <c r="AH23" s="45"/>
      <c r="AI23" s="45"/>
    </row>
    <row r="24" spans="1:35" ht="16.5" customHeight="1" x14ac:dyDescent="0.15">
      <c r="A24" s="249" t="s">
        <v>159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1"/>
      <c r="O24" s="187" t="s">
        <v>134</v>
      </c>
      <c r="P24" s="188"/>
      <c r="Q24" s="189"/>
      <c r="R24" s="187" t="s">
        <v>135</v>
      </c>
      <c r="S24" s="188"/>
      <c r="T24" s="189"/>
      <c r="U24" s="187" t="s">
        <v>136</v>
      </c>
      <c r="V24" s="188"/>
      <c r="W24" s="189"/>
      <c r="X24" s="187" t="s">
        <v>137</v>
      </c>
      <c r="Y24" s="188"/>
      <c r="Z24" s="189"/>
      <c r="AE24" s="45"/>
      <c r="AF24" s="45"/>
      <c r="AG24" s="45"/>
      <c r="AH24" s="45"/>
      <c r="AI24" s="45"/>
    </row>
    <row r="25" spans="1:35" ht="16.5" customHeight="1" x14ac:dyDescent="0.15">
      <c r="A25" s="270" t="s">
        <v>269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2"/>
      <c r="O25" s="262">
        <v>366</v>
      </c>
      <c r="P25" s="262"/>
      <c r="Q25" s="262"/>
      <c r="R25" s="262">
        <v>95</v>
      </c>
      <c r="S25" s="262"/>
      <c r="T25" s="262"/>
      <c r="U25" s="262">
        <v>233</v>
      </c>
      <c r="V25" s="262"/>
      <c r="W25" s="262"/>
      <c r="X25" s="262">
        <v>227</v>
      </c>
      <c r="Y25" s="262"/>
      <c r="Z25" s="262"/>
      <c r="AE25" s="45"/>
      <c r="AF25" s="45"/>
      <c r="AG25" s="45"/>
      <c r="AH25" s="45"/>
      <c r="AI25" s="45"/>
    </row>
    <row r="26" spans="1:35" ht="16.5" customHeight="1" x14ac:dyDescent="0.15">
      <c r="A26" s="270" t="s">
        <v>160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2"/>
      <c r="O26" s="262">
        <v>1101</v>
      </c>
      <c r="P26" s="262"/>
      <c r="Q26" s="262"/>
      <c r="R26" s="262">
        <v>294</v>
      </c>
      <c r="S26" s="262"/>
      <c r="T26" s="262"/>
      <c r="U26" s="262">
        <v>550</v>
      </c>
      <c r="V26" s="262"/>
      <c r="W26" s="262"/>
      <c r="X26" s="262">
        <v>573</v>
      </c>
      <c r="Y26" s="262"/>
      <c r="Z26" s="262"/>
      <c r="AE26" s="45"/>
      <c r="AF26" s="45"/>
      <c r="AG26" s="45"/>
      <c r="AH26" s="45"/>
      <c r="AI26" s="45"/>
    </row>
    <row r="27" spans="1:35" ht="16.5" customHeight="1" x14ac:dyDescent="0.15">
      <c r="A27" s="270" t="s">
        <v>161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2"/>
      <c r="O27" s="262">
        <v>364</v>
      </c>
      <c r="P27" s="262"/>
      <c r="Q27" s="262"/>
      <c r="R27" s="262">
        <v>95</v>
      </c>
      <c r="S27" s="262"/>
      <c r="T27" s="262"/>
      <c r="U27" s="262">
        <v>232</v>
      </c>
      <c r="V27" s="262"/>
      <c r="W27" s="262"/>
      <c r="X27" s="262">
        <v>227</v>
      </c>
      <c r="Y27" s="262"/>
      <c r="Z27" s="262"/>
      <c r="AE27" s="45"/>
      <c r="AF27" s="45"/>
      <c r="AG27" s="45"/>
      <c r="AH27" s="45"/>
      <c r="AI27" s="45"/>
    </row>
    <row r="28" spans="1:35" ht="16.5" customHeight="1" x14ac:dyDescent="0.15">
      <c r="A28" s="270" t="s">
        <v>162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2"/>
      <c r="O28" s="262">
        <v>125</v>
      </c>
      <c r="P28" s="262"/>
      <c r="Q28" s="262"/>
      <c r="R28" s="262">
        <v>27</v>
      </c>
      <c r="S28" s="262"/>
      <c r="T28" s="262"/>
      <c r="U28" s="262">
        <v>75</v>
      </c>
      <c r="V28" s="262"/>
      <c r="W28" s="262"/>
      <c r="X28" s="262">
        <v>60</v>
      </c>
      <c r="Y28" s="262"/>
      <c r="Z28" s="262"/>
      <c r="AE28" s="45"/>
      <c r="AF28" s="45"/>
      <c r="AG28" s="45"/>
      <c r="AH28" s="45"/>
      <c r="AI28" s="45"/>
    </row>
    <row r="29" spans="1:35" ht="16.5" customHeight="1" x14ac:dyDescent="0.15">
      <c r="A29" s="270" t="s">
        <v>163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2"/>
      <c r="O29" s="262">
        <v>80</v>
      </c>
      <c r="P29" s="262"/>
      <c r="Q29" s="262"/>
      <c r="R29" s="262">
        <v>23</v>
      </c>
      <c r="S29" s="262"/>
      <c r="T29" s="262"/>
      <c r="U29" s="262">
        <v>73</v>
      </c>
      <c r="V29" s="262"/>
      <c r="W29" s="262"/>
      <c r="X29" s="262">
        <v>90</v>
      </c>
      <c r="Y29" s="262"/>
      <c r="Z29" s="262"/>
      <c r="AE29" s="45"/>
      <c r="AF29" s="45"/>
      <c r="AG29" s="45"/>
      <c r="AH29" s="45"/>
      <c r="AI29" s="45"/>
    </row>
    <row r="30" spans="1:35" ht="16.5" customHeight="1" x14ac:dyDescent="0.15">
      <c r="A30" s="270" t="s">
        <v>164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2"/>
      <c r="O30" s="262">
        <v>55</v>
      </c>
      <c r="P30" s="262"/>
      <c r="Q30" s="262"/>
      <c r="R30" s="262">
        <v>14</v>
      </c>
      <c r="S30" s="262"/>
      <c r="T30" s="262"/>
      <c r="U30" s="262">
        <v>46</v>
      </c>
      <c r="V30" s="262"/>
      <c r="W30" s="262"/>
      <c r="X30" s="262">
        <v>30</v>
      </c>
      <c r="Y30" s="262"/>
      <c r="Z30" s="262"/>
      <c r="AE30" s="45"/>
      <c r="AF30" s="45"/>
      <c r="AG30" s="45"/>
      <c r="AH30" s="45"/>
      <c r="AI30" s="45"/>
    </row>
    <row r="31" spans="1:35" ht="16.5" customHeight="1" x14ac:dyDescent="0.15">
      <c r="A31" s="270" t="s">
        <v>165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2"/>
      <c r="O31" s="262">
        <v>46</v>
      </c>
      <c r="P31" s="262"/>
      <c r="Q31" s="262"/>
      <c r="R31" s="262">
        <v>6</v>
      </c>
      <c r="S31" s="262"/>
      <c r="T31" s="262"/>
      <c r="U31" s="262">
        <v>22</v>
      </c>
      <c r="V31" s="262"/>
      <c r="W31" s="262"/>
      <c r="X31" s="262">
        <v>20</v>
      </c>
      <c r="Y31" s="262"/>
      <c r="Z31" s="262"/>
      <c r="AE31" s="45"/>
      <c r="AF31" s="45"/>
      <c r="AG31" s="45"/>
      <c r="AH31" s="45"/>
      <c r="AI31" s="45"/>
    </row>
    <row r="32" spans="1:35" ht="16.5" customHeight="1" x14ac:dyDescent="0.15">
      <c r="A32" s="270" t="s">
        <v>166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2"/>
      <c r="O32" s="262">
        <v>27</v>
      </c>
      <c r="P32" s="262"/>
      <c r="Q32" s="262"/>
      <c r="R32" s="262">
        <v>10</v>
      </c>
      <c r="S32" s="262"/>
      <c r="T32" s="262"/>
      <c r="U32" s="262">
        <v>11</v>
      </c>
      <c r="V32" s="262"/>
      <c r="W32" s="262"/>
      <c r="X32" s="262">
        <v>13</v>
      </c>
      <c r="Y32" s="262"/>
      <c r="Z32" s="262"/>
      <c r="AE32" s="45"/>
      <c r="AF32" s="45"/>
      <c r="AG32" s="45"/>
      <c r="AH32" s="45"/>
      <c r="AI32" s="45"/>
    </row>
    <row r="33" spans="1:35" ht="16.5" customHeight="1" x14ac:dyDescent="0.15">
      <c r="A33" s="270" t="s">
        <v>167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2"/>
      <c r="O33" s="262">
        <v>19</v>
      </c>
      <c r="P33" s="262"/>
      <c r="Q33" s="262"/>
      <c r="R33" s="262">
        <v>8</v>
      </c>
      <c r="S33" s="262"/>
      <c r="T33" s="262"/>
      <c r="U33" s="262">
        <v>3</v>
      </c>
      <c r="V33" s="262"/>
      <c r="W33" s="262"/>
      <c r="X33" s="262">
        <v>6</v>
      </c>
      <c r="Y33" s="262"/>
      <c r="Z33" s="262"/>
      <c r="AE33" s="45"/>
      <c r="AF33" s="45"/>
      <c r="AG33" s="45"/>
      <c r="AH33" s="45"/>
      <c r="AI33" s="45"/>
    </row>
    <row r="34" spans="1:35" ht="16.5" customHeight="1" x14ac:dyDescent="0.15">
      <c r="A34" s="270" t="s">
        <v>168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2"/>
      <c r="O34" s="262">
        <v>12</v>
      </c>
      <c r="P34" s="262"/>
      <c r="Q34" s="262"/>
      <c r="R34" s="262">
        <v>7</v>
      </c>
      <c r="S34" s="262"/>
      <c r="T34" s="262"/>
      <c r="U34" s="262">
        <v>2</v>
      </c>
      <c r="V34" s="262"/>
      <c r="W34" s="262"/>
      <c r="X34" s="262">
        <v>8</v>
      </c>
      <c r="Y34" s="262"/>
      <c r="Z34" s="262"/>
      <c r="AE34" s="45"/>
      <c r="AF34" s="45"/>
      <c r="AG34" s="45"/>
      <c r="AH34" s="45"/>
      <c r="AI34" s="45"/>
    </row>
    <row r="35" spans="1:35" ht="16.5" customHeight="1" x14ac:dyDescent="0.15">
      <c r="A35" s="270" t="s">
        <v>272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2"/>
      <c r="O35" s="262">
        <v>974</v>
      </c>
      <c r="P35" s="262"/>
      <c r="Q35" s="262"/>
      <c r="R35" s="262">
        <v>294</v>
      </c>
      <c r="S35" s="262"/>
      <c r="T35" s="262"/>
      <c r="U35" s="262">
        <v>535</v>
      </c>
      <c r="V35" s="262"/>
      <c r="W35" s="262"/>
      <c r="X35" s="262">
        <v>573</v>
      </c>
      <c r="Y35" s="262"/>
      <c r="Z35" s="262"/>
      <c r="AE35" s="45"/>
      <c r="AF35" s="45"/>
      <c r="AG35" s="45"/>
      <c r="AH35" s="45"/>
      <c r="AI35" s="45"/>
    </row>
    <row r="36" spans="1:35" ht="16.5" customHeight="1" x14ac:dyDescent="0.15">
      <c r="A36" s="270" t="s">
        <v>271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2"/>
      <c r="O36" s="274">
        <v>2.6758241759999999</v>
      </c>
      <c r="P36" s="274"/>
      <c r="Q36" s="274"/>
      <c r="R36" s="274">
        <v>3.0947368420000001</v>
      </c>
      <c r="S36" s="274"/>
      <c r="T36" s="274"/>
      <c r="U36" s="274">
        <v>2.3060344829999999</v>
      </c>
      <c r="V36" s="274"/>
      <c r="W36" s="274"/>
      <c r="X36" s="274">
        <v>2.524229075</v>
      </c>
      <c r="Y36" s="274"/>
      <c r="Z36" s="274"/>
      <c r="AE36" s="45"/>
      <c r="AF36" s="45"/>
      <c r="AG36" s="45"/>
      <c r="AH36" s="45"/>
      <c r="AI36" s="45"/>
    </row>
    <row r="37" spans="1:35" ht="16.5" customHeight="1" x14ac:dyDescent="0.15">
      <c r="A37" s="270" t="s">
        <v>169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2"/>
      <c r="O37" s="262">
        <v>2</v>
      </c>
      <c r="P37" s="262"/>
      <c r="Q37" s="262"/>
      <c r="R37" s="262" t="s">
        <v>140</v>
      </c>
      <c r="S37" s="262"/>
      <c r="T37" s="262"/>
      <c r="U37" s="262">
        <v>1</v>
      </c>
      <c r="V37" s="262"/>
      <c r="W37" s="262"/>
      <c r="X37" s="262" t="s">
        <v>140</v>
      </c>
      <c r="Y37" s="262"/>
      <c r="Z37" s="262"/>
      <c r="AE37" s="45"/>
      <c r="AF37" s="45"/>
      <c r="AG37" s="45"/>
      <c r="AH37" s="45"/>
      <c r="AI37" s="45"/>
    </row>
    <row r="38" spans="1:35" ht="16.5" customHeight="1" x14ac:dyDescent="0.15">
      <c r="A38" s="270" t="s">
        <v>270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2"/>
      <c r="O38" s="262">
        <v>127</v>
      </c>
      <c r="P38" s="262"/>
      <c r="Q38" s="262"/>
      <c r="R38" s="262" t="s">
        <v>140</v>
      </c>
      <c r="S38" s="262"/>
      <c r="T38" s="262"/>
      <c r="U38" s="262">
        <v>15</v>
      </c>
      <c r="V38" s="262"/>
      <c r="W38" s="262"/>
      <c r="X38" s="262" t="s">
        <v>140</v>
      </c>
      <c r="Y38" s="262"/>
      <c r="Z38" s="262"/>
      <c r="AE38" s="45"/>
      <c r="AF38" s="45"/>
      <c r="AG38" s="45"/>
      <c r="AH38" s="45"/>
      <c r="AI38" s="45"/>
    </row>
    <row r="39" spans="1:35" ht="13.5" customHeight="1" x14ac:dyDescent="0.15">
      <c r="Z39" s="63" t="s">
        <v>143</v>
      </c>
      <c r="AE39" s="45"/>
      <c r="AF39" s="45"/>
      <c r="AG39" s="45"/>
      <c r="AH39" s="45"/>
      <c r="AI39" s="45"/>
    </row>
    <row r="40" spans="1:35" ht="13.5" customHeight="1" x14ac:dyDescent="0.15">
      <c r="AE40" s="45"/>
      <c r="AF40" s="45"/>
      <c r="AG40" s="45"/>
      <c r="AH40" s="45"/>
      <c r="AI40" s="45"/>
    </row>
    <row r="41" spans="1:35" ht="13.5" customHeight="1" x14ac:dyDescent="0.15"/>
    <row r="42" spans="1:35" ht="13.5" customHeight="1" x14ac:dyDescent="0.15"/>
    <row r="43" spans="1:35" ht="13.5" customHeight="1" x14ac:dyDescent="0.15"/>
    <row r="44" spans="1:35" ht="13.5" customHeight="1" x14ac:dyDescent="0.15"/>
    <row r="45" spans="1:35" ht="13.5" customHeight="1" x14ac:dyDescent="0.15"/>
    <row r="46" spans="1:35" ht="13.5" customHeight="1" x14ac:dyDescent="0.15"/>
    <row r="47" spans="1:35" ht="13.5" customHeight="1" x14ac:dyDescent="0.15"/>
    <row r="48" spans="1:3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65">
    <mergeCell ref="A38:N38"/>
    <mergeCell ref="O38:Q38"/>
    <mergeCell ref="R38:T38"/>
    <mergeCell ref="U38:W38"/>
    <mergeCell ref="X38:Z38"/>
    <mergeCell ref="A36:N36"/>
    <mergeCell ref="O36:Q36"/>
    <mergeCell ref="R36:T36"/>
    <mergeCell ref="U36:W36"/>
    <mergeCell ref="X36:Z36"/>
    <mergeCell ref="A37:N37"/>
    <mergeCell ref="O37:Q37"/>
    <mergeCell ref="R37:T37"/>
    <mergeCell ref="U37:W37"/>
    <mergeCell ref="X37:Z37"/>
    <mergeCell ref="A34:N34"/>
    <mergeCell ref="O34:Q34"/>
    <mergeCell ref="R34:T34"/>
    <mergeCell ref="U34:W34"/>
    <mergeCell ref="X34:Z34"/>
    <mergeCell ref="A35:N35"/>
    <mergeCell ref="O35:Q35"/>
    <mergeCell ref="R35:T35"/>
    <mergeCell ref="U35:W35"/>
    <mergeCell ref="X35:Z35"/>
    <mergeCell ref="A32:N32"/>
    <mergeCell ref="O32:Q32"/>
    <mergeCell ref="R32:T32"/>
    <mergeCell ref="U32:W32"/>
    <mergeCell ref="X32:Z32"/>
    <mergeCell ref="A33:N33"/>
    <mergeCell ref="O33:Q33"/>
    <mergeCell ref="R33:T33"/>
    <mergeCell ref="U33:W33"/>
    <mergeCell ref="X33:Z33"/>
    <mergeCell ref="A30:N30"/>
    <mergeCell ref="O30:Q30"/>
    <mergeCell ref="R30:T30"/>
    <mergeCell ref="U30:W30"/>
    <mergeCell ref="X30:Z30"/>
    <mergeCell ref="A31:N31"/>
    <mergeCell ref="O31:Q31"/>
    <mergeCell ref="R31:T31"/>
    <mergeCell ref="U31:W31"/>
    <mergeCell ref="X31:Z31"/>
    <mergeCell ref="A28:N28"/>
    <mergeCell ref="O28:Q28"/>
    <mergeCell ref="R28:T28"/>
    <mergeCell ref="U28:W28"/>
    <mergeCell ref="X28:Z28"/>
    <mergeCell ref="A29:N29"/>
    <mergeCell ref="O29:Q29"/>
    <mergeCell ref="R29:T29"/>
    <mergeCell ref="U29:W29"/>
    <mergeCell ref="X29:Z29"/>
    <mergeCell ref="A26:N26"/>
    <mergeCell ref="O26:Q26"/>
    <mergeCell ref="R26:T26"/>
    <mergeCell ref="U26:W26"/>
    <mergeCell ref="X26:Z26"/>
    <mergeCell ref="A27:N27"/>
    <mergeCell ref="O27:Q27"/>
    <mergeCell ref="R27:T27"/>
    <mergeCell ref="U27:W27"/>
    <mergeCell ref="X27:Z27"/>
    <mergeCell ref="A24:N24"/>
    <mergeCell ref="O24:Q24"/>
    <mergeCell ref="R24:T24"/>
    <mergeCell ref="U24:W24"/>
    <mergeCell ref="X24:Z24"/>
    <mergeCell ref="A25:N25"/>
    <mergeCell ref="O25:Q25"/>
    <mergeCell ref="R25:T25"/>
    <mergeCell ref="U25:W25"/>
    <mergeCell ref="X25:Z25"/>
    <mergeCell ref="A19:N19"/>
    <mergeCell ref="O19:R19"/>
    <mergeCell ref="S19:U19"/>
    <mergeCell ref="V19:X19"/>
    <mergeCell ref="Y19:AA19"/>
    <mergeCell ref="AB19:AD19"/>
    <mergeCell ref="A18:N18"/>
    <mergeCell ref="O18:R18"/>
    <mergeCell ref="S18:U18"/>
    <mergeCell ref="V18:X18"/>
    <mergeCell ref="Y18:AA18"/>
    <mergeCell ref="AB18:AD18"/>
    <mergeCell ref="A17:N17"/>
    <mergeCell ref="O17:R17"/>
    <mergeCell ref="S17:U17"/>
    <mergeCell ref="V17:X17"/>
    <mergeCell ref="Y17:AA17"/>
    <mergeCell ref="AB17:AD17"/>
    <mergeCell ref="A16:N16"/>
    <mergeCell ref="O16:R16"/>
    <mergeCell ref="S16:U16"/>
    <mergeCell ref="V16:X16"/>
    <mergeCell ref="Y16:AA16"/>
    <mergeCell ref="AB16:AD16"/>
    <mergeCell ref="A15:N15"/>
    <mergeCell ref="O15:R15"/>
    <mergeCell ref="S15:U15"/>
    <mergeCell ref="V15:X15"/>
    <mergeCell ref="Y15:AA15"/>
    <mergeCell ref="AB15:AD15"/>
    <mergeCell ref="A14:N14"/>
    <mergeCell ref="O14:R14"/>
    <mergeCell ref="S14:U14"/>
    <mergeCell ref="V14:X14"/>
    <mergeCell ref="Y14:AA14"/>
    <mergeCell ref="AB14:AD14"/>
    <mergeCell ref="A13:N13"/>
    <mergeCell ref="O13:R13"/>
    <mergeCell ref="S13:U13"/>
    <mergeCell ref="V13:X13"/>
    <mergeCell ref="Y13:AA13"/>
    <mergeCell ref="AB13:AD13"/>
    <mergeCell ref="A12:N12"/>
    <mergeCell ref="O12:R12"/>
    <mergeCell ref="S12:U12"/>
    <mergeCell ref="V12:X12"/>
    <mergeCell ref="Y12:AA12"/>
    <mergeCell ref="AB12:AD12"/>
    <mergeCell ref="A11:N11"/>
    <mergeCell ref="O11:R11"/>
    <mergeCell ref="S11:U11"/>
    <mergeCell ref="V11:X11"/>
    <mergeCell ref="Y11:AA11"/>
    <mergeCell ref="AB11:AD11"/>
    <mergeCell ref="A10:N10"/>
    <mergeCell ref="O10:R10"/>
    <mergeCell ref="S10:U10"/>
    <mergeCell ref="V10:X10"/>
    <mergeCell ref="Y10:AA10"/>
    <mergeCell ref="AB10:AD10"/>
    <mergeCell ref="A9:N9"/>
    <mergeCell ref="O9:R9"/>
    <mergeCell ref="S9:U9"/>
    <mergeCell ref="V9:X9"/>
    <mergeCell ref="Y9:AA9"/>
    <mergeCell ref="AB9:AD9"/>
    <mergeCell ref="A8:N8"/>
    <mergeCell ref="O8:R8"/>
    <mergeCell ref="S8:U8"/>
    <mergeCell ref="V8:X8"/>
    <mergeCell ref="Y8:AA8"/>
    <mergeCell ref="AB8:AD8"/>
    <mergeCell ref="A5:N5"/>
    <mergeCell ref="O5:R5"/>
    <mergeCell ref="S5:U5"/>
    <mergeCell ref="V5:X5"/>
    <mergeCell ref="Y5:AA5"/>
    <mergeCell ref="AB5:AD5"/>
    <mergeCell ref="A7:N7"/>
    <mergeCell ref="O7:R7"/>
    <mergeCell ref="S7:U7"/>
    <mergeCell ref="V7:X7"/>
    <mergeCell ref="Y7:AA7"/>
    <mergeCell ref="AB7:AD7"/>
    <mergeCell ref="A6:N6"/>
    <mergeCell ref="O6:R6"/>
    <mergeCell ref="S6:U6"/>
    <mergeCell ref="V6:X6"/>
    <mergeCell ref="Y6:AA6"/>
    <mergeCell ref="AB6:A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view="pageBreakPreview" zoomScaleNormal="100" zoomScaleSheetLayoutView="100" workbookViewId="0">
      <selection activeCell="AG18" sqref="AG18"/>
    </sheetView>
  </sheetViews>
  <sheetFormatPr defaultColWidth="2.875" defaultRowHeight="14.25" customHeight="1" x14ac:dyDescent="0.15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5" width="4.5" customWidth="1"/>
  </cols>
  <sheetData>
    <row r="1" spans="1:45" ht="13.5" customHeight="1" x14ac:dyDescent="0.15"/>
    <row r="2" spans="1:45" ht="15" customHeight="1" x14ac:dyDescent="0.15">
      <c r="A2" s="34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45" ht="13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AA3" s="36"/>
      <c r="AB3" s="24"/>
      <c r="AD3" s="44" t="s">
        <v>86</v>
      </c>
    </row>
    <row r="4" spans="1:45" ht="15" customHeight="1" x14ac:dyDescent="0.15">
      <c r="A4" s="267" t="s">
        <v>35</v>
      </c>
      <c r="B4" s="268"/>
      <c r="C4" s="268"/>
      <c r="D4" s="268"/>
      <c r="E4" s="268"/>
      <c r="F4" s="269"/>
      <c r="G4" s="187" t="s">
        <v>171</v>
      </c>
      <c r="H4" s="188"/>
      <c r="I4" s="188"/>
      <c r="J4" s="189"/>
      <c r="K4" s="187" t="s">
        <v>172</v>
      </c>
      <c r="L4" s="188"/>
      <c r="M4" s="188"/>
      <c r="N4" s="189"/>
      <c r="O4" s="187" t="s">
        <v>173</v>
      </c>
      <c r="P4" s="188"/>
      <c r="Q4" s="188"/>
      <c r="R4" s="189"/>
      <c r="S4" s="187" t="s">
        <v>174</v>
      </c>
      <c r="T4" s="188"/>
      <c r="U4" s="188"/>
      <c r="V4" s="189"/>
      <c r="W4" s="187" t="s">
        <v>175</v>
      </c>
      <c r="X4" s="188"/>
      <c r="Y4" s="188"/>
      <c r="Z4" s="189"/>
      <c r="AA4" s="187" t="s">
        <v>176</v>
      </c>
      <c r="AB4" s="188"/>
      <c r="AC4" s="188"/>
      <c r="AD4" s="189"/>
      <c r="AG4" s="68"/>
      <c r="AH4" s="68" t="str">
        <f>SUBSTITUTE(SUBSTITUTE(G4,"平成",""),"年度","")</f>
        <v>17</v>
      </c>
      <c r="AI4" s="68" t="str">
        <f>SUBSTITUTE(SUBSTITUTE(K4,"平成",""),"年度","")</f>
        <v>18</v>
      </c>
      <c r="AJ4" s="68" t="str">
        <f>SUBSTITUTE(SUBSTITUTE(O4,"平成",""),"年度","")</f>
        <v>19</v>
      </c>
      <c r="AK4" s="68" t="str">
        <f>SUBSTITUTE(SUBSTITUTE(S4,"平成",""),"年度","")</f>
        <v>20</v>
      </c>
      <c r="AL4" s="68" t="str">
        <f>SUBSTITUTE(SUBSTITUTE(W4,"平成",""),"年度","")</f>
        <v>21</v>
      </c>
      <c r="AM4" s="68" t="str">
        <f>SUBSTITUTE(SUBSTITUTE(AA4,"平成",""),"年度","")</f>
        <v>22</v>
      </c>
      <c r="AN4" s="68" t="str">
        <f>SUBSTITUTE(SUBSTITUTE(G15,"平成",""),"年度","")</f>
        <v>23</v>
      </c>
      <c r="AO4" s="68" t="str">
        <f>SUBSTITUTE(SUBSTITUTE(K15,"平成",""),"年度","")</f>
        <v>24</v>
      </c>
      <c r="AP4" s="68" t="str">
        <f>SUBSTITUTE(SUBSTITUTE(O15,"平成",""),"年度","")</f>
        <v>25</v>
      </c>
      <c r="AQ4" s="68" t="str">
        <f>SUBSTITUTE(SUBSTITUTE(S15,"平成",""),"年度","")</f>
        <v>26</v>
      </c>
      <c r="AR4" s="68" t="str">
        <f>SUBSTITUTE(SUBSTITUTE(W15,"平成",""),"年度","")</f>
        <v>27</v>
      </c>
      <c r="AS4" s="68" t="str">
        <f>SUBSTITUTE(SUBSTITUTE(AA15,"平成",""),"年度","")</f>
        <v>28</v>
      </c>
    </row>
    <row r="5" spans="1:45" ht="15" customHeight="1" x14ac:dyDescent="0.15">
      <c r="A5" s="275" t="s">
        <v>177</v>
      </c>
      <c r="B5" s="276"/>
      <c r="C5" s="277"/>
      <c r="D5" s="178" t="s">
        <v>178</v>
      </c>
      <c r="E5" s="179"/>
      <c r="F5" s="180"/>
      <c r="G5" s="175">
        <v>49</v>
      </c>
      <c r="H5" s="176"/>
      <c r="I5" s="176"/>
      <c r="J5" s="177"/>
      <c r="K5" s="175">
        <v>46</v>
      </c>
      <c r="L5" s="176"/>
      <c r="M5" s="176"/>
      <c r="N5" s="177"/>
      <c r="O5" s="175">
        <v>47</v>
      </c>
      <c r="P5" s="176"/>
      <c r="Q5" s="176"/>
      <c r="R5" s="177"/>
      <c r="S5" s="175">
        <v>57</v>
      </c>
      <c r="T5" s="176"/>
      <c r="U5" s="176"/>
      <c r="V5" s="177"/>
      <c r="W5" s="175">
        <v>48</v>
      </c>
      <c r="X5" s="176"/>
      <c r="Y5" s="176"/>
      <c r="Z5" s="177"/>
      <c r="AA5" s="175">
        <v>70</v>
      </c>
      <c r="AB5" s="176"/>
      <c r="AC5" s="176"/>
      <c r="AD5" s="177"/>
      <c r="AG5" s="68" t="str">
        <f>SUBSTITUTE(D5,"　","")</f>
        <v>出生</v>
      </c>
      <c r="AH5" s="68">
        <f>G5</f>
        <v>49</v>
      </c>
      <c r="AI5" s="68">
        <f>K5</f>
        <v>46</v>
      </c>
      <c r="AJ5" s="68">
        <f>O5</f>
        <v>47</v>
      </c>
      <c r="AK5" s="68">
        <f>S5</f>
        <v>57</v>
      </c>
      <c r="AL5" s="68">
        <f>W5</f>
        <v>48</v>
      </c>
      <c r="AM5" s="68">
        <f>AA5</f>
        <v>70</v>
      </c>
      <c r="AN5" s="68">
        <f>G16</f>
        <v>41</v>
      </c>
      <c r="AO5" s="68">
        <f>K16</f>
        <v>67</v>
      </c>
      <c r="AP5" s="68">
        <f>O16</f>
        <v>49</v>
      </c>
      <c r="AQ5" s="68">
        <f>S16</f>
        <v>56</v>
      </c>
      <c r="AR5" s="68">
        <f>W16</f>
        <v>54</v>
      </c>
      <c r="AS5" s="57">
        <f>AA16</f>
        <v>44</v>
      </c>
    </row>
    <row r="6" spans="1:45" ht="15" customHeight="1" x14ac:dyDescent="0.15">
      <c r="A6" s="278"/>
      <c r="B6" s="279"/>
      <c r="C6" s="280"/>
      <c r="D6" s="178" t="s">
        <v>179</v>
      </c>
      <c r="E6" s="179"/>
      <c r="F6" s="180"/>
      <c r="G6" s="175">
        <v>82</v>
      </c>
      <c r="H6" s="176"/>
      <c r="I6" s="176"/>
      <c r="J6" s="177"/>
      <c r="K6" s="175">
        <v>100</v>
      </c>
      <c r="L6" s="176"/>
      <c r="M6" s="176"/>
      <c r="N6" s="177"/>
      <c r="O6" s="175">
        <v>89</v>
      </c>
      <c r="P6" s="176"/>
      <c r="Q6" s="176"/>
      <c r="R6" s="177"/>
      <c r="S6" s="175">
        <v>95</v>
      </c>
      <c r="T6" s="176"/>
      <c r="U6" s="176"/>
      <c r="V6" s="177"/>
      <c r="W6" s="175">
        <v>81</v>
      </c>
      <c r="X6" s="176"/>
      <c r="Y6" s="176"/>
      <c r="Z6" s="177"/>
      <c r="AA6" s="175">
        <v>99</v>
      </c>
      <c r="AB6" s="176"/>
      <c r="AC6" s="176"/>
      <c r="AD6" s="177"/>
      <c r="AG6" s="68" t="str">
        <f>SUBSTITUTE(D6,"　","")</f>
        <v>死亡</v>
      </c>
      <c r="AH6" s="68">
        <f>G6</f>
        <v>82</v>
      </c>
      <c r="AI6" s="68">
        <f>K6</f>
        <v>100</v>
      </c>
      <c r="AJ6" s="68">
        <f>O6</f>
        <v>89</v>
      </c>
      <c r="AK6" s="68">
        <f>S6</f>
        <v>95</v>
      </c>
      <c r="AL6" s="68">
        <f>W6</f>
        <v>81</v>
      </c>
      <c r="AM6" s="68">
        <f>AA6</f>
        <v>99</v>
      </c>
      <c r="AN6" s="68">
        <f>G17</f>
        <v>117</v>
      </c>
      <c r="AO6" s="68">
        <f>K17</f>
        <v>101</v>
      </c>
      <c r="AP6" s="68">
        <f>O17</f>
        <v>99</v>
      </c>
      <c r="AQ6" s="68">
        <f>S17</f>
        <v>87</v>
      </c>
      <c r="AR6" s="68">
        <f>W17</f>
        <v>106</v>
      </c>
      <c r="AS6" s="57">
        <f>AA17</f>
        <v>113</v>
      </c>
    </row>
    <row r="7" spans="1:45" ht="15" customHeight="1" x14ac:dyDescent="0.15">
      <c r="A7" s="281"/>
      <c r="B7" s="282"/>
      <c r="C7" s="283"/>
      <c r="D7" s="178" t="s">
        <v>180</v>
      </c>
      <c r="E7" s="179"/>
      <c r="F7" s="180"/>
      <c r="G7" s="284">
        <f t="shared" ref="G7:AD7" si="0">G5-G6</f>
        <v>-33</v>
      </c>
      <c r="H7" s="285">
        <f t="shared" si="0"/>
        <v>0</v>
      </c>
      <c r="I7" s="285">
        <f t="shared" si="0"/>
        <v>0</v>
      </c>
      <c r="J7" s="286">
        <f t="shared" si="0"/>
        <v>0</v>
      </c>
      <c r="K7" s="284">
        <f t="shared" si="0"/>
        <v>-54</v>
      </c>
      <c r="L7" s="285">
        <f t="shared" si="0"/>
        <v>0</v>
      </c>
      <c r="M7" s="285">
        <f t="shared" si="0"/>
        <v>0</v>
      </c>
      <c r="N7" s="286">
        <f t="shared" si="0"/>
        <v>0</v>
      </c>
      <c r="O7" s="284">
        <f t="shared" si="0"/>
        <v>-42</v>
      </c>
      <c r="P7" s="285">
        <f t="shared" si="0"/>
        <v>0</v>
      </c>
      <c r="Q7" s="285">
        <f t="shared" si="0"/>
        <v>0</v>
      </c>
      <c r="R7" s="286">
        <f t="shared" si="0"/>
        <v>0</v>
      </c>
      <c r="S7" s="284">
        <f t="shared" si="0"/>
        <v>-38</v>
      </c>
      <c r="T7" s="285">
        <f t="shared" si="0"/>
        <v>0</v>
      </c>
      <c r="U7" s="285">
        <f t="shared" si="0"/>
        <v>0</v>
      </c>
      <c r="V7" s="286">
        <f t="shared" si="0"/>
        <v>0</v>
      </c>
      <c r="W7" s="284">
        <f t="shared" si="0"/>
        <v>-33</v>
      </c>
      <c r="X7" s="285">
        <f t="shared" si="0"/>
        <v>0</v>
      </c>
      <c r="Y7" s="285">
        <f t="shared" si="0"/>
        <v>0</v>
      </c>
      <c r="Z7" s="286">
        <f t="shared" si="0"/>
        <v>0</v>
      </c>
      <c r="AA7" s="284">
        <f t="shared" si="0"/>
        <v>-29</v>
      </c>
      <c r="AB7" s="285">
        <f t="shared" si="0"/>
        <v>0</v>
      </c>
      <c r="AC7" s="285">
        <f t="shared" si="0"/>
        <v>0</v>
      </c>
      <c r="AD7" s="286">
        <f t="shared" si="0"/>
        <v>0</v>
      </c>
      <c r="AG7" s="68"/>
      <c r="AH7" s="68" t="str">
        <f>SUBSTITUTE(SUBSTITUTE(G4,"平成",""),"年度","")</f>
        <v>17</v>
      </c>
      <c r="AI7" s="68" t="str">
        <f>SUBSTITUTE(SUBSTITUTE(K4,"平成",""),"年度","")</f>
        <v>18</v>
      </c>
      <c r="AJ7" s="68" t="str">
        <f>SUBSTITUTE(SUBSTITUTE(O4,"平成",""),"年度","")</f>
        <v>19</v>
      </c>
      <c r="AK7" s="68" t="str">
        <f>SUBSTITUTE(SUBSTITUTE(S4,"平成",""),"年度","")</f>
        <v>20</v>
      </c>
      <c r="AL7" s="68" t="str">
        <f>SUBSTITUTE(SUBSTITUTE(W4,"平成",""),"年度","")</f>
        <v>21</v>
      </c>
      <c r="AM7" s="68" t="str">
        <f>SUBSTITUTE(SUBSTITUTE(AA4,"平成",""),"年度","")</f>
        <v>22</v>
      </c>
      <c r="AN7" s="68" t="str">
        <f>SUBSTITUTE(SUBSTITUTE(G15,"平成",""),"年度","")</f>
        <v>23</v>
      </c>
      <c r="AO7" s="68" t="str">
        <f>SUBSTITUTE(SUBSTITUTE(K15,"平成",""),"年度","")</f>
        <v>24</v>
      </c>
      <c r="AP7" s="68" t="str">
        <f>SUBSTITUTE(SUBSTITUTE(O15,"平成",""),"年度","")</f>
        <v>25</v>
      </c>
      <c r="AQ7" s="68" t="str">
        <f>SUBSTITUTE(SUBSTITUTE(S15,"平成",""),"年度","")</f>
        <v>26</v>
      </c>
      <c r="AR7" s="68" t="str">
        <f>SUBSTITUTE(SUBSTITUTE(W15,"平成",""),"年度","")</f>
        <v>27</v>
      </c>
      <c r="AS7" s="68" t="str">
        <f>SUBSTITUTE(SUBSTITUTE(AA15,"平成",""),"年度","")</f>
        <v>28</v>
      </c>
    </row>
    <row r="8" spans="1:45" ht="15" customHeight="1" x14ac:dyDescent="0.15">
      <c r="A8" s="275" t="s">
        <v>181</v>
      </c>
      <c r="B8" s="276"/>
      <c r="C8" s="277"/>
      <c r="D8" s="178" t="s">
        <v>182</v>
      </c>
      <c r="E8" s="179"/>
      <c r="F8" s="180"/>
      <c r="G8" s="175">
        <v>232</v>
      </c>
      <c r="H8" s="176"/>
      <c r="I8" s="176"/>
      <c r="J8" s="177"/>
      <c r="K8" s="175">
        <v>182</v>
      </c>
      <c r="L8" s="176"/>
      <c r="M8" s="176"/>
      <c r="N8" s="177"/>
      <c r="O8" s="175">
        <v>225</v>
      </c>
      <c r="P8" s="176"/>
      <c r="Q8" s="176"/>
      <c r="R8" s="177"/>
      <c r="S8" s="175">
        <v>202</v>
      </c>
      <c r="T8" s="176"/>
      <c r="U8" s="176"/>
      <c r="V8" s="177"/>
      <c r="W8" s="175">
        <v>189</v>
      </c>
      <c r="X8" s="176"/>
      <c r="Y8" s="176"/>
      <c r="Z8" s="177"/>
      <c r="AA8" s="175">
        <v>233</v>
      </c>
      <c r="AB8" s="176"/>
      <c r="AC8" s="176"/>
      <c r="AD8" s="177"/>
      <c r="AG8" s="68" t="str">
        <f>SUBSTITUTE(D8,"　","")</f>
        <v>転入</v>
      </c>
      <c r="AH8" s="68">
        <f>G8</f>
        <v>232</v>
      </c>
      <c r="AI8" s="68">
        <f>K8</f>
        <v>182</v>
      </c>
      <c r="AJ8" s="68">
        <f>O8</f>
        <v>225</v>
      </c>
      <c r="AK8" s="68">
        <f>S8</f>
        <v>202</v>
      </c>
      <c r="AL8" s="68">
        <f>W8</f>
        <v>189</v>
      </c>
      <c r="AM8" s="68">
        <f>AA8</f>
        <v>233</v>
      </c>
      <c r="AN8" s="68">
        <f>G19</f>
        <v>200</v>
      </c>
      <c r="AO8" s="68">
        <f>K19</f>
        <v>229</v>
      </c>
      <c r="AP8" s="68">
        <f>O19</f>
        <v>209</v>
      </c>
      <c r="AQ8" s="68">
        <f>S19</f>
        <v>195</v>
      </c>
      <c r="AR8" s="68">
        <f>W19</f>
        <v>184</v>
      </c>
      <c r="AS8" s="57">
        <f>AA19</f>
        <v>209</v>
      </c>
    </row>
    <row r="9" spans="1:45" ht="15" customHeight="1" x14ac:dyDescent="0.15">
      <c r="A9" s="278"/>
      <c r="B9" s="279"/>
      <c r="C9" s="280"/>
      <c r="D9" s="175" t="s">
        <v>183</v>
      </c>
      <c r="E9" s="176"/>
      <c r="F9" s="177"/>
      <c r="G9" s="175">
        <v>90</v>
      </c>
      <c r="H9" s="176"/>
      <c r="I9" s="176"/>
      <c r="J9" s="177"/>
      <c r="K9" s="175">
        <v>83</v>
      </c>
      <c r="L9" s="176"/>
      <c r="M9" s="176"/>
      <c r="N9" s="177"/>
      <c r="O9" s="175">
        <v>98</v>
      </c>
      <c r="P9" s="176"/>
      <c r="Q9" s="176"/>
      <c r="R9" s="177"/>
      <c r="S9" s="175">
        <v>105</v>
      </c>
      <c r="T9" s="176"/>
      <c r="U9" s="176"/>
      <c r="V9" s="177"/>
      <c r="W9" s="175">
        <v>76</v>
      </c>
      <c r="X9" s="176"/>
      <c r="Y9" s="176"/>
      <c r="Z9" s="177"/>
      <c r="AA9" s="175">
        <v>85</v>
      </c>
      <c r="AB9" s="176"/>
      <c r="AC9" s="176"/>
      <c r="AD9" s="177"/>
      <c r="AG9" s="68" t="str">
        <f>SUBSTITUTE(D10,"　","")</f>
        <v>転出</v>
      </c>
      <c r="AH9" s="68">
        <f>G10</f>
        <v>258</v>
      </c>
      <c r="AI9" s="68">
        <f>K10</f>
        <v>276</v>
      </c>
      <c r="AJ9" s="68">
        <f>O10</f>
        <v>208</v>
      </c>
      <c r="AK9" s="68">
        <f>S10</f>
        <v>279</v>
      </c>
      <c r="AL9" s="68">
        <f>W10</f>
        <v>270</v>
      </c>
      <c r="AM9" s="68">
        <f>AA10</f>
        <v>248</v>
      </c>
      <c r="AN9" s="68">
        <f>G21</f>
        <v>217</v>
      </c>
      <c r="AO9" s="68">
        <f>K21</f>
        <v>220</v>
      </c>
      <c r="AP9" s="68">
        <f>O21</f>
        <v>285</v>
      </c>
      <c r="AQ9" s="68">
        <f>S21</f>
        <v>220</v>
      </c>
      <c r="AR9" s="68">
        <f>W21</f>
        <v>231</v>
      </c>
      <c r="AS9" s="57">
        <f>AA21</f>
        <v>212</v>
      </c>
    </row>
    <row r="10" spans="1:45" ht="15" customHeight="1" x14ac:dyDescent="0.15">
      <c r="A10" s="278"/>
      <c r="B10" s="279"/>
      <c r="C10" s="280"/>
      <c r="D10" s="178" t="s">
        <v>184</v>
      </c>
      <c r="E10" s="179"/>
      <c r="F10" s="180"/>
      <c r="G10" s="175">
        <v>258</v>
      </c>
      <c r="H10" s="176"/>
      <c r="I10" s="176"/>
      <c r="J10" s="177"/>
      <c r="K10" s="175">
        <v>276</v>
      </c>
      <c r="L10" s="176"/>
      <c r="M10" s="176"/>
      <c r="N10" s="177"/>
      <c r="O10" s="175">
        <v>208</v>
      </c>
      <c r="P10" s="176"/>
      <c r="Q10" s="176"/>
      <c r="R10" s="177"/>
      <c r="S10" s="175">
        <v>279</v>
      </c>
      <c r="T10" s="176"/>
      <c r="U10" s="176"/>
      <c r="V10" s="177"/>
      <c r="W10" s="175">
        <v>270</v>
      </c>
      <c r="X10" s="176"/>
      <c r="Y10" s="176"/>
      <c r="Z10" s="177"/>
      <c r="AA10" s="175">
        <v>248</v>
      </c>
      <c r="AB10" s="176"/>
      <c r="AC10" s="176"/>
      <c r="AD10" s="177"/>
    </row>
    <row r="11" spans="1:45" ht="15" customHeight="1" x14ac:dyDescent="0.15">
      <c r="A11" s="278"/>
      <c r="B11" s="279"/>
      <c r="C11" s="280"/>
      <c r="D11" s="175" t="s">
        <v>183</v>
      </c>
      <c r="E11" s="176"/>
      <c r="F11" s="177"/>
      <c r="G11" s="175">
        <v>112</v>
      </c>
      <c r="H11" s="176"/>
      <c r="I11" s="176"/>
      <c r="J11" s="177"/>
      <c r="K11" s="175">
        <v>117</v>
      </c>
      <c r="L11" s="176"/>
      <c r="M11" s="176"/>
      <c r="N11" s="177"/>
      <c r="O11" s="175">
        <v>92</v>
      </c>
      <c r="P11" s="176"/>
      <c r="Q11" s="176"/>
      <c r="R11" s="177"/>
      <c r="S11" s="175">
        <v>126</v>
      </c>
      <c r="T11" s="176"/>
      <c r="U11" s="176"/>
      <c r="V11" s="177"/>
      <c r="W11" s="175">
        <v>102</v>
      </c>
      <c r="X11" s="176"/>
      <c r="Y11" s="176"/>
      <c r="Z11" s="177"/>
      <c r="AA11" s="175">
        <v>110</v>
      </c>
      <c r="AB11" s="176"/>
      <c r="AC11" s="176"/>
      <c r="AD11" s="177"/>
    </row>
    <row r="12" spans="1:45" ht="15" customHeight="1" x14ac:dyDescent="0.15">
      <c r="A12" s="278"/>
      <c r="B12" s="279"/>
      <c r="C12" s="280"/>
      <c r="D12" s="178" t="s">
        <v>180</v>
      </c>
      <c r="E12" s="179"/>
      <c r="F12" s="180"/>
      <c r="G12" s="284">
        <v>-17</v>
      </c>
      <c r="H12" s="285">
        <v>0</v>
      </c>
      <c r="I12" s="285">
        <v>0</v>
      </c>
      <c r="J12" s="286">
        <v>0</v>
      </c>
      <c r="K12" s="284">
        <v>9</v>
      </c>
      <c r="L12" s="285">
        <v>0</v>
      </c>
      <c r="M12" s="285">
        <v>0</v>
      </c>
      <c r="N12" s="286">
        <v>0</v>
      </c>
      <c r="O12" s="284">
        <v>-76</v>
      </c>
      <c r="P12" s="285">
        <v>0</v>
      </c>
      <c r="Q12" s="285">
        <v>0</v>
      </c>
      <c r="R12" s="286">
        <v>0</v>
      </c>
      <c r="S12" s="284">
        <v>-25</v>
      </c>
      <c r="T12" s="285">
        <v>0</v>
      </c>
      <c r="U12" s="285">
        <v>0</v>
      </c>
      <c r="V12" s="286">
        <v>0</v>
      </c>
      <c r="W12" s="284">
        <v>-47</v>
      </c>
      <c r="X12" s="285">
        <v>-47</v>
      </c>
      <c r="Y12" s="285">
        <v>-47</v>
      </c>
      <c r="Z12" s="286">
        <v>-47</v>
      </c>
      <c r="AA12" s="284">
        <v>-3</v>
      </c>
      <c r="AB12" s="285">
        <v>0</v>
      </c>
      <c r="AC12" s="285">
        <v>0</v>
      </c>
      <c r="AD12" s="286">
        <v>0</v>
      </c>
    </row>
    <row r="13" spans="1:45" ht="15" customHeight="1" x14ac:dyDescent="0.15">
      <c r="A13" s="178" t="s">
        <v>185</v>
      </c>
      <c r="B13" s="179"/>
      <c r="C13" s="179"/>
      <c r="D13" s="179"/>
      <c r="E13" s="179"/>
      <c r="F13" s="180"/>
      <c r="G13" s="284">
        <v>-93</v>
      </c>
      <c r="H13" s="285">
        <v>0</v>
      </c>
      <c r="I13" s="285">
        <v>0</v>
      </c>
      <c r="J13" s="286">
        <v>0</v>
      </c>
      <c r="K13" s="284">
        <v>-25</v>
      </c>
      <c r="L13" s="285">
        <v>0</v>
      </c>
      <c r="M13" s="285">
        <v>0</v>
      </c>
      <c r="N13" s="286">
        <v>0</v>
      </c>
      <c r="O13" s="284">
        <v>-126</v>
      </c>
      <c r="P13" s="285">
        <v>0</v>
      </c>
      <c r="Q13" s="285">
        <v>0</v>
      </c>
      <c r="R13" s="286">
        <v>0</v>
      </c>
      <c r="S13" s="284">
        <v>-56</v>
      </c>
      <c r="T13" s="285">
        <v>0</v>
      </c>
      <c r="U13" s="285">
        <v>0</v>
      </c>
      <c r="V13" s="286">
        <v>0</v>
      </c>
      <c r="W13" s="284">
        <v>-99</v>
      </c>
      <c r="X13" s="285">
        <v>-153</v>
      </c>
      <c r="Y13" s="285">
        <v>-153</v>
      </c>
      <c r="Z13" s="286">
        <v>-153</v>
      </c>
      <c r="AA13" s="284">
        <v>-72</v>
      </c>
      <c r="AB13" s="285">
        <v>0</v>
      </c>
      <c r="AC13" s="285">
        <v>0</v>
      </c>
      <c r="AD13" s="286">
        <v>0</v>
      </c>
    </row>
    <row r="14" spans="1:45" ht="13.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45" ht="15" customHeight="1" x14ac:dyDescent="0.15">
      <c r="A15" s="267" t="s">
        <v>35</v>
      </c>
      <c r="B15" s="268"/>
      <c r="C15" s="268"/>
      <c r="D15" s="268"/>
      <c r="E15" s="268"/>
      <c r="F15" s="269"/>
      <c r="G15" s="187" t="s">
        <v>186</v>
      </c>
      <c r="H15" s="188"/>
      <c r="I15" s="188"/>
      <c r="J15" s="189"/>
      <c r="K15" s="187" t="s">
        <v>187</v>
      </c>
      <c r="L15" s="188"/>
      <c r="M15" s="188"/>
      <c r="N15" s="189"/>
      <c r="O15" s="187" t="s">
        <v>188</v>
      </c>
      <c r="P15" s="188"/>
      <c r="Q15" s="188"/>
      <c r="R15" s="189"/>
      <c r="S15" s="187" t="s">
        <v>189</v>
      </c>
      <c r="T15" s="188"/>
      <c r="U15" s="188"/>
      <c r="V15" s="189"/>
      <c r="W15" s="187" t="s">
        <v>190</v>
      </c>
      <c r="X15" s="188"/>
      <c r="Y15" s="188"/>
      <c r="Z15" s="189"/>
      <c r="AA15" s="187" t="s">
        <v>191</v>
      </c>
      <c r="AB15" s="188"/>
      <c r="AC15" s="188"/>
      <c r="AD15" s="189"/>
      <c r="AE15" s="37"/>
    </row>
    <row r="16" spans="1:45" ht="15" customHeight="1" x14ac:dyDescent="0.15">
      <c r="A16" s="275" t="s">
        <v>177</v>
      </c>
      <c r="B16" s="276"/>
      <c r="C16" s="277"/>
      <c r="D16" s="178" t="s">
        <v>178</v>
      </c>
      <c r="E16" s="179"/>
      <c r="F16" s="180"/>
      <c r="G16" s="284">
        <v>41</v>
      </c>
      <c r="H16" s="285"/>
      <c r="I16" s="285"/>
      <c r="J16" s="286"/>
      <c r="K16" s="284">
        <v>67</v>
      </c>
      <c r="L16" s="285"/>
      <c r="M16" s="285"/>
      <c r="N16" s="286"/>
      <c r="O16" s="284">
        <v>49</v>
      </c>
      <c r="P16" s="285"/>
      <c r="Q16" s="285"/>
      <c r="R16" s="286"/>
      <c r="S16" s="284">
        <v>56</v>
      </c>
      <c r="T16" s="285"/>
      <c r="U16" s="285"/>
      <c r="V16" s="286"/>
      <c r="W16" s="284">
        <v>54</v>
      </c>
      <c r="X16" s="285"/>
      <c r="Y16" s="285"/>
      <c r="Z16" s="286"/>
      <c r="AA16" s="284">
        <v>44</v>
      </c>
      <c r="AB16" s="285"/>
      <c r="AC16" s="285"/>
      <c r="AD16" s="286"/>
    </row>
    <row r="17" spans="1:31" ht="15" customHeight="1" x14ac:dyDescent="0.15">
      <c r="A17" s="278"/>
      <c r="B17" s="279"/>
      <c r="C17" s="280"/>
      <c r="D17" s="178" t="s">
        <v>179</v>
      </c>
      <c r="E17" s="179"/>
      <c r="F17" s="180"/>
      <c r="G17" s="284">
        <v>117</v>
      </c>
      <c r="H17" s="285"/>
      <c r="I17" s="285"/>
      <c r="J17" s="286"/>
      <c r="K17" s="284">
        <v>101</v>
      </c>
      <c r="L17" s="285"/>
      <c r="M17" s="285"/>
      <c r="N17" s="286"/>
      <c r="O17" s="284">
        <v>99</v>
      </c>
      <c r="P17" s="285"/>
      <c r="Q17" s="285"/>
      <c r="R17" s="286"/>
      <c r="S17" s="284">
        <v>87</v>
      </c>
      <c r="T17" s="285"/>
      <c r="U17" s="285"/>
      <c r="V17" s="286"/>
      <c r="W17" s="284">
        <v>106</v>
      </c>
      <c r="X17" s="285">
        <v>106</v>
      </c>
      <c r="Y17" s="285">
        <v>106</v>
      </c>
      <c r="Z17" s="286">
        <v>106</v>
      </c>
      <c r="AA17" s="284">
        <v>113</v>
      </c>
      <c r="AB17" s="285"/>
      <c r="AC17" s="285"/>
      <c r="AD17" s="286"/>
    </row>
    <row r="18" spans="1:31" ht="15" customHeight="1" x14ac:dyDescent="0.15">
      <c r="A18" s="281"/>
      <c r="B18" s="282"/>
      <c r="C18" s="283"/>
      <c r="D18" s="178" t="s">
        <v>180</v>
      </c>
      <c r="E18" s="179"/>
      <c r="F18" s="180"/>
      <c r="G18" s="284">
        <f t="shared" ref="G18:AD18" si="1">G16-G17</f>
        <v>-76</v>
      </c>
      <c r="H18" s="285">
        <f t="shared" si="1"/>
        <v>0</v>
      </c>
      <c r="I18" s="285">
        <f t="shared" si="1"/>
        <v>0</v>
      </c>
      <c r="J18" s="286">
        <f t="shared" si="1"/>
        <v>0</v>
      </c>
      <c r="K18" s="284">
        <f t="shared" si="1"/>
        <v>-34</v>
      </c>
      <c r="L18" s="285">
        <f t="shared" si="1"/>
        <v>0</v>
      </c>
      <c r="M18" s="285">
        <f t="shared" si="1"/>
        <v>0</v>
      </c>
      <c r="N18" s="286">
        <f t="shared" si="1"/>
        <v>0</v>
      </c>
      <c r="O18" s="284">
        <f t="shared" si="1"/>
        <v>-50</v>
      </c>
      <c r="P18" s="285">
        <f t="shared" si="1"/>
        <v>0</v>
      </c>
      <c r="Q18" s="285">
        <f t="shared" si="1"/>
        <v>0</v>
      </c>
      <c r="R18" s="286">
        <f t="shared" si="1"/>
        <v>0</v>
      </c>
      <c r="S18" s="284">
        <f t="shared" si="1"/>
        <v>-31</v>
      </c>
      <c r="T18" s="285">
        <f t="shared" si="1"/>
        <v>0</v>
      </c>
      <c r="U18" s="285">
        <f t="shared" si="1"/>
        <v>0</v>
      </c>
      <c r="V18" s="286">
        <f t="shared" si="1"/>
        <v>0</v>
      </c>
      <c r="W18" s="284">
        <f t="shared" si="1"/>
        <v>-52</v>
      </c>
      <c r="X18" s="285">
        <f t="shared" si="1"/>
        <v>-106</v>
      </c>
      <c r="Y18" s="285">
        <f t="shared" si="1"/>
        <v>-106</v>
      </c>
      <c r="Z18" s="286">
        <f t="shared" si="1"/>
        <v>-106</v>
      </c>
      <c r="AA18" s="284">
        <f t="shared" si="1"/>
        <v>-69</v>
      </c>
      <c r="AB18" s="285">
        <f t="shared" si="1"/>
        <v>0</v>
      </c>
      <c r="AC18" s="285">
        <f t="shared" si="1"/>
        <v>0</v>
      </c>
      <c r="AD18" s="286">
        <f t="shared" si="1"/>
        <v>0</v>
      </c>
    </row>
    <row r="19" spans="1:31" ht="15" customHeight="1" x14ac:dyDescent="0.15">
      <c r="A19" s="275" t="s">
        <v>181</v>
      </c>
      <c r="B19" s="276"/>
      <c r="C19" s="277"/>
      <c r="D19" s="178" t="s">
        <v>182</v>
      </c>
      <c r="E19" s="179"/>
      <c r="F19" s="180"/>
      <c r="G19" s="284">
        <v>200</v>
      </c>
      <c r="H19" s="285"/>
      <c r="I19" s="285"/>
      <c r="J19" s="286"/>
      <c r="K19" s="284">
        <v>229</v>
      </c>
      <c r="L19" s="285"/>
      <c r="M19" s="285"/>
      <c r="N19" s="286"/>
      <c r="O19" s="284">
        <v>209</v>
      </c>
      <c r="P19" s="285"/>
      <c r="Q19" s="285"/>
      <c r="R19" s="286"/>
      <c r="S19" s="284">
        <v>195</v>
      </c>
      <c r="T19" s="285"/>
      <c r="U19" s="285"/>
      <c r="V19" s="286"/>
      <c r="W19" s="284">
        <v>184</v>
      </c>
      <c r="X19" s="285">
        <v>184</v>
      </c>
      <c r="Y19" s="285">
        <v>184</v>
      </c>
      <c r="Z19" s="286">
        <v>184</v>
      </c>
      <c r="AA19" s="284">
        <v>209</v>
      </c>
      <c r="AB19" s="285"/>
      <c r="AC19" s="285"/>
      <c r="AD19" s="286"/>
    </row>
    <row r="20" spans="1:31" ht="15" customHeight="1" x14ac:dyDescent="0.15">
      <c r="A20" s="278"/>
      <c r="B20" s="279"/>
      <c r="C20" s="280"/>
      <c r="D20" s="175" t="s">
        <v>183</v>
      </c>
      <c r="E20" s="176"/>
      <c r="F20" s="177"/>
      <c r="G20" s="284">
        <v>95</v>
      </c>
      <c r="H20" s="285"/>
      <c r="I20" s="285"/>
      <c r="J20" s="286"/>
      <c r="K20" s="284">
        <v>101</v>
      </c>
      <c r="L20" s="285"/>
      <c r="M20" s="285"/>
      <c r="N20" s="286"/>
      <c r="O20" s="284">
        <v>76</v>
      </c>
      <c r="P20" s="285"/>
      <c r="Q20" s="285"/>
      <c r="R20" s="286"/>
      <c r="S20" s="284">
        <v>90</v>
      </c>
      <c r="T20" s="285"/>
      <c r="U20" s="285"/>
      <c r="V20" s="286"/>
      <c r="W20" s="284">
        <v>66</v>
      </c>
      <c r="X20" s="285">
        <v>66</v>
      </c>
      <c r="Y20" s="285">
        <v>66</v>
      </c>
      <c r="Z20" s="286">
        <v>66</v>
      </c>
      <c r="AA20" s="284">
        <v>96</v>
      </c>
      <c r="AB20" s="285"/>
      <c r="AC20" s="285"/>
      <c r="AD20" s="286"/>
    </row>
    <row r="21" spans="1:31" ht="15" customHeight="1" x14ac:dyDescent="0.15">
      <c r="A21" s="278"/>
      <c r="B21" s="279"/>
      <c r="C21" s="280"/>
      <c r="D21" s="178" t="s">
        <v>184</v>
      </c>
      <c r="E21" s="179"/>
      <c r="F21" s="180"/>
      <c r="G21" s="284">
        <v>217</v>
      </c>
      <c r="H21" s="285"/>
      <c r="I21" s="285"/>
      <c r="J21" s="286"/>
      <c r="K21" s="284">
        <v>220</v>
      </c>
      <c r="L21" s="285"/>
      <c r="M21" s="285"/>
      <c r="N21" s="286"/>
      <c r="O21" s="284">
        <v>285</v>
      </c>
      <c r="P21" s="285"/>
      <c r="Q21" s="285"/>
      <c r="R21" s="286"/>
      <c r="S21" s="284">
        <v>220</v>
      </c>
      <c r="T21" s="285"/>
      <c r="U21" s="285"/>
      <c r="V21" s="286"/>
      <c r="W21" s="284">
        <v>231</v>
      </c>
      <c r="X21" s="285">
        <v>231</v>
      </c>
      <c r="Y21" s="285">
        <v>231</v>
      </c>
      <c r="Z21" s="286">
        <v>231</v>
      </c>
      <c r="AA21" s="284">
        <v>212</v>
      </c>
      <c r="AB21" s="285"/>
      <c r="AC21" s="285"/>
      <c r="AD21" s="286"/>
      <c r="AE21" s="60"/>
    </row>
    <row r="22" spans="1:31" ht="15" customHeight="1" x14ac:dyDescent="0.15">
      <c r="A22" s="278"/>
      <c r="B22" s="279"/>
      <c r="C22" s="280"/>
      <c r="D22" s="175" t="s">
        <v>183</v>
      </c>
      <c r="E22" s="176"/>
      <c r="F22" s="177"/>
      <c r="G22" s="284">
        <v>84</v>
      </c>
      <c r="H22" s="285"/>
      <c r="I22" s="285"/>
      <c r="J22" s="286"/>
      <c r="K22" s="284">
        <v>88</v>
      </c>
      <c r="L22" s="285"/>
      <c r="M22" s="285"/>
      <c r="N22" s="286"/>
      <c r="O22" s="284">
        <v>122</v>
      </c>
      <c r="P22" s="285"/>
      <c r="Q22" s="285"/>
      <c r="R22" s="286"/>
      <c r="S22" s="284">
        <v>101</v>
      </c>
      <c r="T22" s="285"/>
      <c r="U22" s="285"/>
      <c r="V22" s="286"/>
      <c r="W22" s="284">
        <v>96</v>
      </c>
      <c r="X22" s="285">
        <v>96</v>
      </c>
      <c r="Y22" s="285">
        <v>96</v>
      </c>
      <c r="Z22" s="286">
        <v>96</v>
      </c>
      <c r="AA22" s="284">
        <v>81</v>
      </c>
      <c r="AB22" s="285"/>
      <c r="AC22" s="285"/>
      <c r="AD22" s="286"/>
    </row>
    <row r="23" spans="1:31" ht="15" customHeight="1" x14ac:dyDescent="0.15">
      <c r="A23" s="278"/>
      <c r="B23" s="279"/>
      <c r="C23" s="280"/>
      <c r="D23" s="178" t="s">
        <v>180</v>
      </c>
      <c r="E23" s="179"/>
      <c r="F23" s="180"/>
      <c r="G23" s="284">
        <f t="shared" ref="G23:AD23" si="2">G19-G21</f>
        <v>-17</v>
      </c>
      <c r="H23" s="285">
        <f t="shared" si="2"/>
        <v>0</v>
      </c>
      <c r="I23" s="285">
        <f t="shared" si="2"/>
        <v>0</v>
      </c>
      <c r="J23" s="286">
        <f t="shared" si="2"/>
        <v>0</v>
      </c>
      <c r="K23" s="284">
        <f t="shared" si="2"/>
        <v>9</v>
      </c>
      <c r="L23" s="285">
        <f t="shared" si="2"/>
        <v>0</v>
      </c>
      <c r="M23" s="285">
        <f t="shared" si="2"/>
        <v>0</v>
      </c>
      <c r="N23" s="286">
        <f t="shared" si="2"/>
        <v>0</v>
      </c>
      <c r="O23" s="284">
        <f t="shared" si="2"/>
        <v>-76</v>
      </c>
      <c r="P23" s="285">
        <f t="shared" si="2"/>
        <v>0</v>
      </c>
      <c r="Q23" s="285">
        <f t="shared" si="2"/>
        <v>0</v>
      </c>
      <c r="R23" s="286">
        <f t="shared" si="2"/>
        <v>0</v>
      </c>
      <c r="S23" s="284">
        <f t="shared" si="2"/>
        <v>-25</v>
      </c>
      <c r="T23" s="285">
        <f t="shared" si="2"/>
        <v>0</v>
      </c>
      <c r="U23" s="285">
        <f t="shared" si="2"/>
        <v>0</v>
      </c>
      <c r="V23" s="286">
        <f t="shared" si="2"/>
        <v>0</v>
      </c>
      <c r="W23" s="284">
        <f t="shared" si="2"/>
        <v>-47</v>
      </c>
      <c r="X23" s="285">
        <f t="shared" si="2"/>
        <v>-47</v>
      </c>
      <c r="Y23" s="285">
        <f t="shared" si="2"/>
        <v>-47</v>
      </c>
      <c r="Z23" s="286">
        <f t="shared" si="2"/>
        <v>-47</v>
      </c>
      <c r="AA23" s="284">
        <f t="shared" si="2"/>
        <v>-3</v>
      </c>
      <c r="AB23" s="285">
        <f t="shared" si="2"/>
        <v>0</v>
      </c>
      <c r="AC23" s="285">
        <f t="shared" si="2"/>
        <v>0</v>
      </c>
      <c r="AD23" s="286">
        <f t="shared" si="2"/>
        <v>0</v>
      </c>
    </row>
    <row r="24" spans="1:31" ht="15" customHeight="1" x14ac:dyDescent="0.15">
      <c r="A24" s="178" t="s">
        <v>185</v>
      </c>
      <c r="B24" s="179"/>
      <c r="C24" s="179"/>
      <c r="D24" s="179"/>
      <c r="E24" s="179"/>
      <c r="F24" s="180"/>
      <c r="G24" s="284">
        <f t="shared" ref="G24:Z24" si="3">G18+G23</f>
        <v>-93</v>
      </c>
      <c r="H24" s="285">
        <f t="shared" si="3"/>
        <v>0</v>
      </c>
      <c r="I24" s="285">
        <f t="shared" si="3"/>
        <v>0</v>
      </c>
      <c r="J24" s="286">
        <f t="shared" si="3"/>
        <v>0</v>
      </c>
      <c r="K24" s="284">
        <f t="shared" si="3"/>
        <v>-25</v>
      </c>
      <c r="L24" s="285">
        <f t="shared" si="3"/>
        <v>0</v>
      </c>
      <c r="M24" s="285">
        <f t="shared" si="3"/>
        <v>0</v>
      </c>
      <c r="N24" s="286">
        <f t="shared" si="3"/>
        <v>0</v>
      </c>
      <c r="O24" s="284">
        <f t="shared" si="3"/>
        <v>-126</v>
      </c>
      <c r="P24" s="285">
        <f t="shared" si="3"/>
        <v>0</v>
      </c>
      <c r="Q24" s="285">
        <f t="shared" si="3"/>
        <v>0</v>
      </c>
      <c r="R24" s="286">
        <f t="shared" si="3"/>
        <v>0</v>
      </c>
      <c r="S24" s="284">
        <f t="shared" si="3"/>
        <v>-56</v>
      </c>
      <c r="T24" s="285">
        <f t="shared" si="3"/>
        <v>0</v>
      </c>
      <c r="U24" s="285">
        <f t="shared" si="3"/>
        <v>0</v>
      </c>
      <c r="V24" s="286">
        <f t="shared" si="3"/>
        <v>0</v>
      </c>
      <c r="W24" s="284">
        <f t="shared" si="3"/>
        <v>-99</v>
      </c>
      <c r="X24" s="285">
        <f t="shared" si="3"/>
        <v>-153</v>
      </c>
      <c r="Y24" s="285">
        <f t="shared" si="3"/>
        <v>-153</v>
      </c>
      <c r="Z24" s="286">
        <f t="shared" si="3"/>
        <v>-153</v>
      </c>
      <c r="AA24" s="284">
        <f>AA18+AA23</f>
        <v>-72</v>
      </c>
      <c r="AB24" s="285">
        <f>AB18+AB23</f>
        <v>0</v>
      </c>
      <c r="AC24" s="285">
        <f>AC18+AC23</f>
        <v>0</v>
      </c>
      <c r="AD24" s="286">
        <f>AD18+AD23</f>
        <v>0</v>
      </c>
    </row>
    <row r="25" spans="1:31" ht="13.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69"/>
    </row>
    <row r="26" spans="1:31" ht="14.2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3"/>
      <c r="AE26" s="65"/>
    </row>
    <row r="27" spans="1:31" ht="14.2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E27" s="65"/>
    </row>
    <row r="28" spans="1:31" ht="14.2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31" ht="14.2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31" ht="14.2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31" ht="14.2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31" ht="14.2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4.2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4.2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4.2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4.2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4.25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4.25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4.2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4.2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4.25" customHeigh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4.2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4.2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4.2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4.2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4.25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4.25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4.2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4.25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4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4.25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4.25" customHeight="1" x14ac:dyDescent="0.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4.25" customHeight="1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4.25" customHeight="1" x14ac:dyDescent="0.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4.25" customHeight="1" x14ac:dyDescent="0.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</sheetData>
  <mergeCells count="144">
    <mergeCell ref="AA23:AD23"/>
    <mergeCell ref="A24:F24"/>
    <mergeCell ref="G24:J24"/>
    <mergeCell ref="K24:N24"/>
    <mergeCell ref="O24:R24"/>
    <mergeCell ref="S24:V24"/>
    <mergeCell ref="W24:Z24"/>
    <mergeCell ref="AA24:AD24"/>
    <mergeCell ref="D23:F23"/>
    <mergeCell ref="G23:J23"/>
    <mergeCell ref="K23:N23"/>
    <mergeCell ref="O23:R23"/>
    <mergeCell ref="S23:V23"/>
    <mergeCell ref="W23:Z23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G20:J20"/>
    <mergeCell ref="K20:N20"/>
    <mergeCell ref="O20:R20"/>
    <mergeCell ref="S20:V20"/>
    <mergeCell ref="W20:Z20"/>
    <mergeCell ref="AA20:AD20"/>
    <mergeCell ref="AA18:AD18"/>
    <mergeCell ref="A19:C23"/>
    <mergeCell ref="D19:F19"/>
    <mergeCell ref="G19:J19"/>
    <mergeCell ref="K19:N19"/>
    <mergeCell ref="O19:R19"/>
    <mergeCell ref="S19:V19"/>
    <mergeCell ref="W19:Z19"/>
    <mergeCell ref="AA19:AD19"/>
    <mergeCell ref="D20:F20"/>
    <mergeCell ref="D18:F18"/>
    <mergeCell ref="G18:J18"/>
    <mergeCell ref="K18:N18"/>
    <mergeCell ref="O18:R18"/>
    <mergeCell ref="S18:V18"/>
    <mergeCell ref="W18:Z18"/>
    <mergeCell ref="AA21:AD21"/>
    <mergeCell ref="D22:F22"/>
    <mergeCell ref="G17:J17"/>
    <mergeCell ref="K17:N17"/>
    <mergeCell ref="O17:R17"/>
    <mergeCell ref="S17:V17"/>
    <mergeCell ref="W17:Z17"/>
    <mergeCell ref="AA17:AD17"/>
    <mergeCell ref="AA15:AD15"/>
    <mergeCell ref="A16:C18"/>
    <mergeCell ref="D16:F16"/>
    <mergeCell ref="G16:J16"/>
    <mergeCell ref="K16:N16"/>
    <mergeCell ref="O16:R16"/>
    <mergeCell ref="S16:V16"/>
    <mergeCell ref="W16:Z16"/>
    <mergeCell ref="AA16:AD16"/>
    <mergeCell ref="D17:F17"/>
    <mergeCell ref="A15:F15"/>
    <mergeCell ref="G15:J15"/>
    <mergeCell ref="K15:N15"/>
    <mergeCell ref="O15:R15"/>
    <mergeCell ref="S15:V15"/>
    <mergeCell ref="W15:Z15"/>
    <mergeCell ref="AA12:AD12"/>
    <mergeCell ref="A13:F13"/>
    <mergeCell ref="G13:J13"/>
    <mergeCell ref="K13:N13"/>
    <mergeCell ref="O13:R13"/>
    <mergeCell ref="S13:V13"/>
    <mergeCell ref="W13:Z13"/>
    <mergeCell ref="AA13:AD13"/>
    <mergeCell ref="D12:F12"/>
    <mergeCell ref="G12:J12"/>
    <mergeCell ref="K12:N12"/>
    <mergeCell ref="O12:R12"/>
    <mergeCell ref="S12:V12"/>
    <mergeCell ref="W12:Z12"/>
    <mergeCell ref="G11:J11"/>
    <mergeCell ref="K11:N11"/>
    <mergeCell ref="O11:R11"/>
    <mergeCell ref="S11:V11"/>
    <mergeCell ref="W11:Z11"/>
    <mergeCell ref="AA11:AD11"/>
    <mergeCell ref="D10:F10"/>
    <mergeCell ref="G10:J10"/>
    <mergeCell ref="K10:N10"/>
    <mergeCell ref="O10:R10"/>
    <mergeCell ref="S10:V10"/>
    <mergeCell ref="W10:Z10"/>
    <mergeCell ref="G9:J9"/>
    <mergeCell ref="K9:N9"/>
    <mergeCell ref="O9:R9"/>
    <mergeCell ref="S9:V9"/>
    <mergeCell ref="W9:Z9"/>
    <mergeCell ref="AA9:AD9"/>
    <mergeCell ref="AA7:AD7"/>
    <mergeCell ref="A8:C12"/>
    <mergeCell ref="D8:F8"/>
    <mergeCell ref="G8:J8"/>
    <mergeCell ref="K8:N8"/>
    <mergeCell ref="O8:R8"/>
    <mergeCell ref="S8:V8"/>
    <mergeCell ref="W8:Z8"/>
    <mergeCell ref="AA8:AD8"/>
    <mergeCell ref="D9:F9"/>
    <mergeCell ref="D7:F7"/>
    <mergeCell ref="G7:J7"/>
    <mergeCell ref="K7:N7"/>
    <mergeCell ref="O7:R7"/>
    <mergeCell ref="S7:V7"/>
    <mergeCell ref="W7:Z7"/>
    <mergeCell ref="AA10:AD10"/>
    <mergeCell ref="D11:F11"/>
    <mergeCell ref="G6:J6"/>
    <mergeCell ref="K6:N6"/>
    <mergeCell ref="O6:R6"/>
    <mergeCell ref="S6:V6"/>
    <mergeCell ref="W6:Z6"/>
    <mergeCell ref="AA6:AD6"/>
    <mergeCell ref="AA4:AD4"/>
    <mergeCell ref="A5:C7"/>
    <mergeCell ref="D5:F5"/>
    <mergeCell ref="G5:J5"/>
    <mergeCell ref="K5:N5"/>
    <mergeCell ref="O5:R5"/>
    <mergeCell ref="S5:V5"/>
    <mergeCell ref="W5:Z5"/>
    <mergeCell ref="AA5:AD5"/>
    <mergeCell ref="D6:F6"/>
    <mergeCell ref="A4:F4"/>
    <mergeCell ref="G4:J4"/>
    <mergeCell ref="K4:N4"/>
    <mergeCell ref="O4:R4"/>
    <mergeCell ref="S4:V4"/>
    <mergeCell ref="W4:Z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2018-02-23T07:42:55Z</dcterms:modified>
</cp:coreProperties>
</file>