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8_{AB3B9D32-9413-4BB2-AC19-0DCAF6C16B60}" xr6:coauthVersionLast="47" xr6:coauthVersionMax="47" xr10:uidLastSave="{00000000-0000-0000-0000-000000000000}"/>
  <bookViews>
    <workbookView xWindow="-120" yWindow="-120" windowWidth="20730" windowHeight="11040" activeTab="8" xr2:uid="{EB596368-155A-4DE8-AD55-139278348459}"/>
  </bookViews>
  <sheets>
    <sheet name="2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10" sheetId="9" r:id="rId9"/>
  </sheets>
  <externalReferences>
    <externalReference r:id="rId10"/>
  </externalReferences>
  <definedNames>
    <definedName name="_xlnm.Print_Area" localSheetId="8">'10'!$A$1:$AD$55</definedName>
    <definedName name="_xlnm.Print_Area" localSheetId="0">'2'!$A$1:$AH$58</definedName>
    <definedName name="_xlnm.Print_Area" localSheetId="1">'3'!$A$1:$V$59</definedName>
    <definedName name="_xlnm.Print_Area" localSheetId="2">'4'!$A$1:$H$58</definedName>
    <definedName name="_xlnm.Print_Area" localSheetId="3">'5'!$A$1:$AC$53</definedName>
    <definedName name="_xlnm.Print_Area" localSheetId="4">'6'!$A$1:$J$29</definedName>
    <definedName name="_xlnm.Print_Area" localSheetId="5">'7'!$A$1:$J$58</definedName>
    <definedName name="_xlnm.Print_Area" localSheetId="6">'8'!$A$1:$M$58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9" l="1"/>
  <c r="Y23" i="9"/>
  <c r="V23" i="9"/>
  <c r="S23" i="9"/>
  <c r="P23" i="9"/>
  <c r="M23" i="9"/>
  <c r="J23" i="9"/>
  <c r="G23" i="9"/>
  <c r="AB18" i="9"/>
  <c r="AB24" i="9" s="1"/>
  <c r="Y18" i="9"/>
  <c r="Y24" i="9" s="1"/>
  <c r="V18" i="9"/>
  <c r="V24" i="9" s="1"/>
  <c r="S18" i="9"/>
  <c r="S24" i="9" s="1"/>
  <c r="P18" i="9"/>
  <c r="P24" i="9" s="1"/>
  <c r="M18" i="9"/>
  <c r="M24" i="9" s="1"/>
  <c r="J18" i="9"/>
  <c r="J24" i="9" s="1"/>
  <c r="G18" i="9"/>
  <c r="G24" i="9" s="1"/>
  <c r="AB12" i="9"/>
  <c r="Y12" i="9"/>
  <c r="V12" i="9"/>
  <c r="S12" i="9"/>
  <c r="P12" i="9"/>
  <c r="M12" i="9"/>
  <c r="J12" i="9"/>
  <c r="G12" i="9"/>
  <c r="G13" i="9" s="1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B7" i="9"/>
  <c r="AB13" i="9" s="1"/>
  <c r="Y7" i="9"/>
  <c r="Y13" i="9" s="1"/>
  <c r="V7" i="9"/>
  <c r="V13" i="9" s="1"/>
  <c r="S7" i="9"/>
  <c r="S13" i="9" s="1"/>
  <c r="P7" i="9"/>
  <c r="P13" i="9" s="1"/>
  <c r="M7" i="9"/>
  <c r="M13" i="9" s="1"/>
  <c r="J7" i="9"/>
  <c r="J13" i="9" s="1"/>
  <c r="G7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Q10" i="7"/>
  <c r="P10" i="7"/>
  <c r="Q9" i="7"/>
  <c r="P9" i="7"/>
  <c r="Q8" i="7"/>
  <c r="P8" i="7"/>
  <c r="Q7" i="7"/>
  <c r="P7" i="7"/>
  <c r="Q6" i="7"/>
  <c r="P6" i="7"/>
  <c r="W37" i="4"/>
  <c r="Z37" i="4" s="1"/>
  <c r="T37" i="4"/>
  <c r="K35" i="4"/>
  <c r="K34" i="4"/>
  <c r="K33" i="4"/>
  <c r="K32" i="4"/>
  <c r="Z31" i="4"/>
  <c r="K31" i="4"/>
  <c r="Z30" i="4"/>
  <c r="K30" i="4"/>
  <c r="Z29" i="4"/>
  <c r="K29" i="4"/>
  <c r="Z28" i="4"/>
  <c r="K28" i="4"/>
  <c r="Z27" i="4"/>
  <c r="K27" i="4"/>
  <c r="Z26" i="4"/>
  <c r="K26" i="4"/>
  <c r="Z25" i="4"/>
  <c r="K25" i="4"/>
  <c r="Z24" i="4"/>
  <c r="K24" i="4"/>
  <c r="Z23" i="4"/>
  <c r="K23" i="4"/>
  <c r="Z22" i="4"/>
  <c r="K22" i="4"/>
  <c r="Z21" i="4"/>
  <c r="K21" i="4"/>
  <c r="Z20" i="4"/>
  <c r="K20" i="4"/>
  <c r="Z19" i="4"/>
  <c r="K19" i="4"/>
  <c r="Z18" i="4"/>
  <c r="K18" i="4"/>
  <c r="Z17" i="4"/>
  <c r="K17" i="4"/>
  <c r="Z16" i="4"/>
  <c r="K16" i="4"/>
  <c r="Z15" i="4"/>
  <c r="K15" i="4"/>
  <c r="Z14" i="4"/>
  <c r="K14" i="4"/>
  <c r="Z13" i="4"/>
  <c r="K13" i="4"/>
  <c r="Z12" i="4"/>
  <c r="K12" i="4"/>
  <c r="Z11" i="4"/>
  <c r="K11" i="4"/>
  <c r="Z10" i="4"/>
  <c r="K10" i="4"/>
  <c r="Z9" i="4"/>
  <c r="K9" i="4"/>
  <c r="Z8" i="4"/>
  <c r="K8" i="4"/>
  <c r="Z7" i="4"/>
  <c r="K7" i="4"/>
  <c r="Z6" i="4"/>
  <c r="K6" i="4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G15" i="3"/>
  <c r="F15" i="3"/>
  <c r="H15" i="3" s="1"/>
  <c r="D15" i="3"/>
  <c r="N14" i="3"/>
  <c r="M14" i="3"/>
  <c r="L14" i="3"/>
  <c r="H14" i="3"/>
  <c r="D14" i="3"/>
  <c r="N13" i="3"/>
  <c r="M13" i="3"/>
  <c r="L13" i="3"/>
  <c r="H13" i="3"/>
  <c r="D13" i="3"/>
  <c r="N12" i="3"/>
  <c r="M12" i="3"/>
  <c r="L12" i="3"/>
  <c r="H12" i="3"/>
  <c r="D12" i="3"/>
  <c r="N11" i="3"/>
  <c r="M11" i="3"/>
  <c r="L11" i="3"/>
  <c r="H11" i="3"/>
  <c r="D11" i="3"/>
  <c r="N10" i="3"/>
  <c r="M10" i="3"/>
  <c r="L10" i="3"/>
  <c r="H10" i="3"/>
  <c r="D10" i="3"/>
  <c r="N9" i="3"/>
  <c r="M9" i="3"/>
  <c r="L9" i="3"/>
  <c r="H9" i="3"/>
  <c r="D9" i="3"/>
  <c r="N8" i="3"/>
  <c r="M8" i="3"/>
  <c r="L8" i="3"/>
  <c r="H8" i="3"/>
  <c r="D8" i="3"/>
  <c r="N7" i="3"/>
  <c r="M7" i="3"/>
  <c r="L7" i="3"/>
  <c r="H7" i="3"/>
  <c r="D7" i="3"/>
  <c r="N6" i="3"/>
  <c r="M6" i="3"/>
  <c r="L6" i="3"/>
  <c r="H6" i="3"/>
  <c r="D6" i="3"/>
  <c r="N5" i="3"/>
  <c r="M5" i="3"/>
  <c r="L5" i="3"/>
  <c r="H5" i="3"/>
  <c r="D5" i="3"/>
  <c r="N4" i="3"/>
  <c r="M4" i="3"/>
  <c r="L4" i="3"/>
  <c r="AB31" i="2"/>
  <c r="AA31" i="2"/>
  <c r="Z31" i="2"/>
  <c r="Y31" i="2"/>
  <c r="S31" i="2"/>
  <c r="AB30" i="2"/>
  <c r="AA30" i="2"/>
  <c r="Z30" i="2"/>
  <c r="Y30" i="2"/>
  <c r="S30" i="2"/>
  <c r="AB29" i="2"/>
  <c r="AA29" i="2"/>
  <c r="Z29" i="2"/>
  <c r="Y29" i="2"/>
  <c r="S29" i="2"/>
  <c r="AB28" i="2"/>
  <c r="AA28" i="2"/>
  <c r="Z28" i="2"/>
  <c r="AB27" i="2"/>
  <c r="AA27" i="2"/>
  <c r="Z27" i="2"/>
  <c r="Y27" i="2"/>
  <c r="AB26" i="2"/>
  <c r="AA26" i="2"/>
  <c r="Z26" i="2"/>
  <c r="Y26" i="2"/>
  <c r="AB25" i="2"/>
  <c r="AA25" i="2"/>
  <c r="Z25" i="2"/>
  <c r="Y25" i="2"/>
  <c r="AB24" i="2"/>
  <c r="AA24" i="2"/>
  <c r="Z24" i="2"/>
  <c r="Y24" i="2"/>
  <c r="AB23" i="2"/>
  <c r="AA23" i="2"/>
  <c r="Z23" i="2"/>
  <c r="Y23" i="2"/>
  <c r="AB22" i="2"/>
  <c r="AA22" i="2"/>
  <c r="Z22" i="2"/>
  <c r="Y22" i="2"/>
  <c r="AB21" i="2"/>
  <c r="AA21" i="2"/>
  <c r="Z21" i="2"/>
  <c r="Y21" i="2"/>
  <c r="AB20" i="2"/>
  <c r="AA20" i="2"/>
  <c r="Z20" i="2"/>
  <c r="Y20" i="2"/>
  <c r="AB19" i="2"/>
  <c r="AA19" i="2"/>
  <c r="Z19" i="2"/>
  <c r="Y19" i="2"/>
  <c r="AB18" i="2"/>
  <c r="AA18" i="2"/>
  <c r="Z18" i="2"/>
  <c r="Y18" i="2"/>
  <c r="AB17" i="2"/>
  <c r="AA17" i="2"/>
  <c r="Z17" i="2"/>
  <c r="Y17" i="2"/>
  <c r="AB16" i="2"/>
  <c r="AA16" i="2"/>
  <c r="Z16" i="2"/>
  <c r="Y16" i="2"/>
  <c r="AB15" i="2"/>
  <c r="AA15" i="2"/>
  <c r="Z15" i="2"/>
  <c r="Y15" i="2"/>
  <c r="AB14" i="2"/>
  <c r="AA14" i="2"/>
  <c r="Z14" i="2"/>
  <c r="Y14" i="2"/>
  <c r="AB13" i="2"/>
  <c r="AA13" i="2"/>
  <c r="Z13" i="2"/>
  <c r="Y13" i="2"/>
  <c r="AB12" i="2"/>
  <c r="AA12" i="2"/>
  <c r="Z12" i="2"/>
  <c r="Y12" i="2"/>
  <c r="AB11" i="2"/>
  <c r="AA11" i="2"/>
  <c r="Z11" i="2"/>
  <c r="Y11" i="2"/>
  <c r="AB10" i="2"/>
  <c r="AA10" i="2"/>
  <c r="Z10" i="2"/>
  <c r="Y10" i="2"/>
  <c r="AB9" i="2"/>
  <c r="AA9" i="2"/>
  <c r="Z9" i="2"/>
  <c r="Y9" i="2"/>
  <c r="AB8" i="2"/>
  <c r="AA8" i="2"/>
  <c r="Z8" i="2"/>
  <c r="Y8" i="2"/>
  <c r="AB7" i="2"/>
  <c r="AA7" i="2"/>
  <c r="Z7" i="2"/>
  <c r="Y7" i="2"/>
  <c r="AB6" i="2"/>
  <c r="AA6" i="2"/>
  <c r="Z6" i="2"/>
  <c r="AB5" i="2"/>
  <c r="AA5" i="2"/>
  <c r="Z5" i="2"/>
  <c r="AF58" i="1"/>
  <c r="AF56" i="1"/>
  <c r="AF55" i="1"/>
  <c r="AF54" i="1"/>
  <c r="AF53" i="1"/>
  <c r="AF49" i="1"/>
  <c r="AF47" i="1"/>
  <c r="AF46" i="1"/>
  <c r="AF45" i="1"/>
  <c r="AF44" i="1"/>
  <c r="AE36" i="1"/>
  <c r="AE35" i="1"/>
</calcChain>
</file>

<file path=xl/sharedStrings.xml><?xml version="1.0" encoding="utf-8"?>
<sst xmlns="http://schemas.openxmlformats.org/spreadsheetml/2006/main" count="564" uniqueCount="279">
  <si>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2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</si>
  <si>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2"/>
  </si>
  <si>
    <t>　この「阿智村の統計2023」の数値は、合併以前の年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2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</si>
  <si>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</si>
  <si>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</si>
  <si>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　位置　・　地勢　・　人口</t>
    <rPh sb="1" eb="3">
      <t>イチ</t>
    </rPh>
    <rPh sb="6" eb="8">
      <t>チセイ</t>
    </rPh>
    <rPh sb="11" eb="13">
      <t>ジンコウ</t>
    </rPh>
    <phoneticPr fontId="2"/>
  </si>
  <si>
    <t>・位　置</t>
    <rPh sb="1" eb="2">
      <t>クライ</t>
    </rPh>
    <rPh sb="3" eb="4">
      <t>チ</t>
    </rPh>
    <phoneticPr fontId="2"/>
  </si>
  <si>
    <t>東西</t>
    <rPh sb="0" eb="2">
      <t>トウザイ</t>
    </rPh>
    <phoneticPr fontId="2"/>
  </si>
  <si>
    <t>南北</t>
    <rPh sb="0" eb="2">
      <t>ナンボク</t>
    </rPh>
    <phoneticPr fontId="2"/>
  </si>
  <si>
    <t>周囲</t>
    <rPh sb="0" eb="2">
      <t>シュウイ</t>
    </rPh>
    <phoneticPr fontId="2"/>
  </si>
  <si>
    <t>面積</t>
    <rPh sb="0" eb="2">
      <t>メンセキ</t>
    </rPh>
    <phoneticPr fontId="2"/>
  </si>
  <si>
    <t>海抜</t>
    <rPh sb="0" eb="2">
      <t>カイバツ</t>
    </rPh>
    <phoneticPr fontId="2"/>
  </si>
  <si>
    <t>役場の位置</t>
    <rPh sb="0" eb="2">
      <t>ヤクバ</t>
    </rPh>
    <rPh sb="3" eb="5">
      <t>イチ</t>
    </rPh>
    <phoneticPr fontId="2"/>
  </si>
  <si>
    <t>標高</t>
    <rPh sb="0" eb="2">
      <t>ヒョウコウ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</si>
  <si>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</si>
  <si>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</si>
  <si>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北緯</t>
    <rPh sb="0" eb="2">
      <t>ホクイ</t>
    </rPh>
    <phoneticPr fontId="2"/>
  </si>
  <si>
    <t>東経</t>
    <rPh sb="0" eb="2">
      <t>トウケイ</t>
    </rPh>
    <phoneticPr fontId="2"/>
  </si>
  <si>
    <t>16.1㎞</t>
    <phoneticPr fontId="2"/>
  </si>
  <si>
    <t>23.8㎞</t>
    <phoneticPr fontId="2"/>
  </si>
  <si>
    <t>79.0㎞</t>
    <phoneticPr fontId="2"/>
  </si>
  <si>
    <t>214.43㎢</t>
    <phoneticPr fontId="2"/>
  </si>
  <si>
    <t>2,191m</t>
    <phoneticPr fontId="2"/>
  </si>
  <si>
    <t>410m</t>
    <phoneticPr fontId="2"/>
  </si>
  <si>
    <t>35°26’38”</t>
    <phoneticPr fontId="2"/>
  </si>
  <si>
    <t>137°44’49”</t>
    <phoneticPr fontId="2"/>
  </si>
  <si>
    <t>538m</t>
    <phoneticPr fontId="2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</si>
  <si>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2"/>
  </si>
  <si>
    <t>村花</t>
    <rPh sb="0" eb="1">
      <t>ムラ</t>
    </rPh>
    <rPh sb="1" eb="2">
      <t>ハナ</t>
    </rPh>
    <phoneticPr fontId="2"/>
  </si>
  <si>
    <t>村木</t>
    <rPh sb="0" eb="1">
      <t>ムラ</t>
    </rPh>
    <rPh sb="1" eb="2">
      <t>キ</t>
    </rPh>
    <phoneticPr fontId="2"/>
  </si>
  <si>
    <t>村鳥</t>
    <rPh sb="0" eb="1">
      <t>ムラ</t>
    </rPh>
    <rPh sb="1" eb="2">
      <t>トリ</t>
    </rPh>
    <phoneticPr fontId="2"/>
  </si>
  <si>
    <t>福寿草・れんげつつじ・しだれざくら</t>
    <rPh sb="0" eb="3">
      <t>フクジュソウ</t>
    </rPh>
    <phoneticPr fontId="2"/>
  </si>
  <si>
    <t>栃の木・しらかば・なら</t>
    <rPh sb="0" eb="1">
      <t>トチ</t>
    </rPh>
    <rPh sb="2" eb="3">
      <t>キ</t>
    </rPh>
    <phoneticPr fontId="2"/>
  </si>
  <si>
    <t>うぐいす</t>
    <phoneticPr fontId="2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</si>
  <si>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2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</si>
  <si>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2"/>
  </si>
  <si>
    <t>地目</t>
    <rPh sb="0" eb="2">
      <t>チモク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</si>
  <si>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</si>
  <si>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</si>
  <si>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</si>
  <si>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</si>
  <si>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宅地</t>
    <rPh sb="0" eb="2">
      <t>タクチ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</si>
  <si>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</si>
  <si>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</si>
  <si>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</si>
  <si>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令和5年1月1日現在（資料　：　概要調書）</t>
    <phoneticPr fontId="2"/>
  </si>
  <si>
    <t>・気象庁　気象統計情報　2023年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2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</si>
  <si>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2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</si>
  <si>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2"/>
  </si>
  <si>
    <t>区分</t>
    <rPh sb="0" eb="2">
      <t>クブン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</si>
  <si>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</si>
  <si>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</si>
  <si>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</si>
  <si>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</si>
  <si>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</si>
  <si>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</si>
  <si>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</si>
  <si>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</si>
  <si>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</si>
  <si>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</si>
  <si>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</si>
  <si>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</si>
  <si>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</t>
    <rPh sb="0" eb="2">
      <t>ネンカン</t>
    </rPh>
    <phoneticPr fontId="2"/>
  </si>
  <si>
    <t>降水量（合計）</t>
    <rPh sb="0" eb="3">
      <t>コウスイリョウ</t>
    </rPh>
    <rPh sb="4" eb="6">
      <t>ゴウケイ</t>
    </rPh>
    <phoneticPr fontId="2"/>
  </si>
  <si>
    <t>最大1日降水量</t>
    <rPh sb="0" eb="2">
      <t>サイダイ</t>
    </rPh>
    <rPh sb="3" eb="4">
      <t>ヒ</t>
    </rPh>
    <rPh sb="4" eb="7">
      <t>コウスイリョウ</t>
    </rPh>
    <phoneticPr fontId="2"/>
  </si>
  <si>
    <t>最大1時間降水量</t>
    <rPh sb="0" eb="2">
      <t>サイダイ</t>
    </rPh>
    <rPh sb="3" eb="5">
      <t>ジカン</t>
    </rPh>
    <rPh sb="5" eb="8">
      <t>コウスイリョウ</t>
    </rPh>
    <phoneticPr fontId="2"/>
  </si>
  <si>
    <t>気温（極値）</t>
    <rPh sb="0" eb="2">
      <t>キオン</t>
    </rPh>
    <rPh sb="3" eb="5">
      <t>キョクチ</t>
    </rPh>
    <phoneticPr fontId="2"/>
  </si>
  <si>
    <t>平均</t>
    <rPh sb="0" eb="2">
      <t>ヘイキン</t>
    </rPh>
    <phoneticPr fontId="2"/>
  </si>
  <si>
    <t>-</t>
    <phoneticPr fontId="2"/>
  </si>
  <si>
    <t>観測地点　：　飯田市　　</t>
    <rPh sb="0" eb="2">
      <t>カンソク</t>
    </rPh>
    <rPh sb="2" eb="4">
      <t>チテン</t>
    </rPh>
    <rPh sb="7" eb="10">
      <t>イイダシ</t>
    </rPh>
    <phoneticPr fontId="2"/>
  </si>
  <si>
    <t>・人口　世帯数の推移</t>
    <rPh sb="1" eb="3">
      <t>ジンコウ</t>
    </rPh>
    <rPh sb="4" eb="7">
      <t>セタイスウ</t>
    </rPh>
    <rPh sb="8" eb="10">
      <t>スイイ</t>
    </rPh>
    <phoneticPr fontId="2"/>
  </si>
  <si>
    <t>年次</t>
    <rPh sb="0" eb="2">
      <t>ネンジ</t>
    </rPh>
    <phoneticPr fontId="2"/>
  </si>
  <si>
    <t>世帯数（戸）</t>
    <rPh sb="0" eb="3">
      <t>セタイスウ</t>
    </rPh>
    <rPh sb="4" eb="5">
      <t>ト</t>
    </rPh>
    <phoneticPr fontId="2"/>
  </si>
  <si>
    <t>人　　　　　　口　（人）</t>
    <rPh sb="0" eb="1">
      <t>ヒト</t>
    </rPh>
    <rPh sb="7" eb="8">
      <t>クチ</t>
    </rPh>
    <rPh sb="10" eb="11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</si>
  <si>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</si>
  <si>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</si>
  <si>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平成10年</t>
    <rPh sb="0" eb="2">
      <t>ヘイセイ</t>
    </rPh>
    <phoneticPr fontId="2"/>
  </si>
  <si>
    <t>H10年</t>
    <rPh sb="3" eb="4">
      <t>ネン</t>
    </rPh>
    <phoneticPr fontId="2"/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</si>
  <si>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</si>
  <si>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</si>
  <si>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</si>
  <si>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</si>
  <si>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</si>
  <si>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</si>
  <si>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</si>
  <si>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</si>
  <si>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</si>
  <si>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</si>
  <si>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</si>
  <si>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</si>
  <si>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</si>
  <si>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</si>
  <si>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</si>
  <si>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</si>
  <si>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</si>
  <si>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</si>
  <si>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</si>
  <si>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</si>
  <si>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31年</t>
  </si>
  <si>
    <t>令和 2年</t>
    <rPh sb="0" eb="2">
      <t>レイワ</t>
    </rPh>
    <phoneticPr fontId="2"/>
  </si>
  <si>
    <t>R2年</t>
    <rPh sb="2" eb="3">
      <t>ネン</t>
    </rPh>
    <phoneticPr fontId="2"/>
  </si>
  <si>
    <t>3年</t>
  </si>
  <si>
    <t>4年</t>
    <phoneticPr fontId="2"/>
  </si>
  <si>
    <t>5年</t>
    <rPh sb="1" eb="2">
      <t>ネン</t>
    </rPh>
    <phoneticPr fontId="4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</si>
  <si>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2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</si>
  <si>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2"/>
  </si>
  <si>
    <t>（単位　：　人）</t>
    <rPh sb="1" eb="3">
      <t>タンイ</t>
    </rPh>
    <rPh sb="6" eb="7">
      <t>ヒト</t>
    </rPh>
    <phoneticPr fontId="2"/>
  </si>
  <si>
    <t>年齢</t>
    <rPh sb="0" eb="2">
      <t>ネンレイ</t>
    </rPh>
    <phoneticPr fontId="2"/>
  </si>
  <si>
    <t>計</t>
    <rPh sb="0" eb="1">
      <t>ケイ</t>
    </rPh>
    <phoneticPr fontId="2"/>
  </si>
  <si>
    <t>0～4歳</t>
    <rPh sb="3" eb="4">
      <t>サイ</t>
    </rPh>
    <phoneticPr fontId="2"/>
  </si>
  <si>
    <t>55～59歳</t>
    <rPh sb="5" eb="6">
      <t>サイ</t>
    </rPh>
    <phoneticPr fontId="2"/>
  </si>
  <si>
    <t>5～9歳</t>
    <rPh sb="3" eb="4">
      <t>サイ</t>
    </rPh>
    <phoneticPr fontId="2"/>
  </si>
  <si>
    <t>60～64歳</t>
    <rPh sb="5" eb="6">
      <t>サイ</t>
    </rPh>
    <phoneticPr fontId="2"/>
  </si>
  <si>
    <t>10～14歳</t>
    <rPh sb="5" eb="6">
      <t>サイ</t>
    </rPh>
    <phoneticPr fontId="2"/>
  </si>
  <si>
    <t>65～69歳</t>
    <rPh sb="5" eb="6">
      <t>サイ</t>
    </rPh>
    <phoneticPr fontId="2"/>
  </si>
  <si>
    <t>15～19歳</t>
    <rPh sb="5" eb="6">
      <t>サイ</t>
    </rPh>
    <phoneticPr fontId="2"/>
  </si>
  <si>
    <t>70～74歳</t>
    <rPh sb="5" eb="6">
      <t>サイ</t>
    </rPh>
    <phoneticPr fontId="2"/>
  </si>
  <si>
    <t>20～24歳</t>
    <rPh sb="5" eb="6">
      <t>サイ</t>
    </rPh>
    <phoneticPr fontId="2"/>
  </si>
  <si>
    <t>75～79歳</t>
    <rPh sb="5" eb="6">
      <t>サイ</t>
    </rPh>
    <phoneticPr fontId="2"/>
  </si>
  <si>
    <t>25～29歳</t>
    <rPh sb="5" eb="6">
      <t>サイ</t>
    </rPh>
    <phoneticPr fontId="2"/>
  </si>
  <si>
    <t>80～84歳</t>
    <rPh sb="5" eb="6">
      <t>サイ</t>
    </rPh>
    <phoneticPr fontId="2"/>
  </si>
  <si>
    <t>30～34歳</t>
    <rPh sb="5" eb="6">
      <t>サイ</t>
    </rPh>
    <phoneticPr fontId="2"/>
  </si>
  <si>
    <t>85～89歳</t>
    <rPh sb="5" eb="6">
      <t>サイ</t>
    </rPh>
    <phoneticPr fontId="2"/>
  </si>
  <si>
    <t>35～39歳</t>
    <rPh sb="5" eb="6">
      <t>サイ</t>
    </rPh>
    <phoneticPr fontId="2"/>
  </si>
  <si>
    <t>90～94歳</t>
    <rPh sb="5" eb="6">
      <t>サイ</t>
    </rPh>
    <phoneticPr fontId="2"/>
  </si>
  <si>
    <t>40～44歳</t>
    <rPh sb="5" eb="6">
      <t>サイ</t>
    </rPh>
    <phoneticPr fontId="2"/>
  </si>
  <si>
    <t>95～99歳</t>
    <rPh sb="5" eb="6">
      <t>サイ</t>
    </rPh>
    <phoneticPr fontId="2"/>
  </si>
  <si>
    <t>45～49歳</t>
    <rPh sb="5" eb="6">
      <t>サイ</t>
    </rPh>
    <phoneticPr fontId="2"/>
  </si>
  <si>
    <t>100歳以上</t>
    <rPh sb="3" eb="6">
      <t>サイイジョウ</t>
    </rPh>
    <phoneticPr fontId="2"/>
  </si>
  <si>
    <t>50～54歳</t>
    <rPh sb="5" eb="6">
      <t>サイ</t>
    </rPh>
    <phoneticPr fontId="2"/>
  </si>
  <si>
    <t>令和5年3月31日現在　（資料　：　住民基本台帳）</t>
    <rPh sb="0" eb="2">
      <t>レイワ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</si>
  <si>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2"/>
  </si>
  <si>
    <t>部　落</t>
    <rPh sb="0" eb="1">
      <t>ブ</t>
    </rPh>
    <rPh sb="2" eb="3">
      <t>オチ</t>
    </rPh>
    <phoneticPr fontId="2"/>
  </si>
  <si>
    <t>世帯数
（戸）</t>
    <rPh sb="0" eb="3">
      <t>セタイスウ</t>
    </rPh>
    <rPh sb="5" eb="6">
      <t>コ</t>
    </rPh>
    <phoneticPr fontId="2"/>
  </si>
  <si>
    <t>人　口
（人）</t>
    <rPh sb="0" eb="1">
      <t>ヒト</t>
    </rPh>
    <rPh sb="2" eb="3">
      <t>クチ</t>
    </rPh>
    <rPh sb="5" eb="6">
      <t>ニン</t>
    </rPh>
    <phoneticPr fontId="2"/>
  </si>
  <si>
    <t>1世帯当たり
人口（人）</t>
    <rPh sb="1" eb="3">
      <t>セタイ</t>
    </rPh>
    <rPh sb="3" eb="4">
      <t>ア</t>
    </rPh>
    <phoneticPr fontId="2"/>
  </si>
  <si>
    <t>七久里</t>
    <rPh sb="0" eb="1">
      <t>ナナ</t>
    </rPh>
    <rPh sb="1" eb="2">
      <t>ヒサ</t>
    </rPh>
    <rPh sb="2" eb="3">
      <t>サト</t>
    </rPh>
    <phoneticPr fontId="2"/>
  </si>
  <si>
    <t>大沢</t>
    <rPh sb="0" eb="2">
      <t>オオサワ</t>
    </rPh>
    <phoneticPr fontId="2"/>
  </si>
  <si>
    <t>知久保</t>
    <rPh sb="0" eb="1">
      <t>チ</t>
    </rPh>
    <rPh sb="1" eb="2">
      <t>ク</t>
    </rPh>
    <rPh sb="2" eb="3">
      <t>ホ</t>
    </rPh>
    <phoneticPr fontId="2"/>
  </si>
  <si>
    <t>大野</t>
    <rPh sb="0" eb="2">
      <t>オオノ</t>
    </rPh>
    <phoneticPr fontId="2"/>
  </si>
  <si>
    <t>竪町</t>
    <rPh sb="0" eb="1">
      <t>タテ</t>
    </rPh>
    <rPh sb="1" eb="2">
      <t>チョウ</t>
    </rPh>
    <phoneticPr fontId="2"/>
  </si>
  <si>
    <t>中野</t>
    <rPh sb="0" eb="2">
      <t>ナカノ</t>
    </rPh>
    <phoneticPr fontId="2"/>
  </si>
  <si>
    <t>下西</t>
    <rPh sb="0" eb="1">
      <t>シモ</t>
    </rPh>
    <rPh sb="1" eb="2">
      <t>ニシ</t>
    </rPh>
    <phoneticPr fontId="2"/>
  </si>
  <si>
    <t>奥藤</t>
    <rPh sb="0" eb="1">
      <t>オク</t>
    </rPh>
    <rPh sb="1" eb="2">
      <t>フジ</t>
    </rPh>
    <phoneticPr fontId="2"/>
  </si>
  <si>
    <t>中関上</t>
    <rPh sb="0" eb="1">
      <t>ナカ</t>
    </rPh>
    <rPh sb="1" eb="2">
      <t>ゼキ</t>
    </rPh>
    <rPh sb="2" eb="3">
      <t>カミ</t>
    </rPh>
    <phoneticPr fontId="2"/>
  </si>
  <si>
    <t>中平</t>
    <rPh sb="0" eb="2">
      <t>ナカダイラ</t>
    </rPh>
    <phoneticPr fontId="2"/>
  </si>
  <si>
    <t>中関下</t>
    <rPh sb="0" eb="1">
      <t>ナカ</t>
    </rPh>
    <rPh sb="1" eb="2">
      <t>ゼキ</t>
    </rPh>
    <rPh sb="2" eb="3">
      <t>シモ</t>
    </rPh>
    <phoneticPr fontId="2"/>
  </si>
  <si>
    <t>伏谷</t>
    <rPh sb="0" eb="2">
      <t>フセヤ</t>
    </rPh>
    <phoneticPr fontId="2"/>
  </si>
  <si>
    <t>中関団地</t>
    <rPh sb="0" eb="1">
      <t>ナカ</t>
    </rPh>
    <rPh sb="1" eb="2">
      <t>ゼキ</t>
    </rPh>
    <rPh sb="2" eb="4">
      <t>ダンチ</t>
    </rPh>
    <phoneticPr fontId="2"/>
  </si>
  <si>
    <t>下平</t>
    <rPh sb="0" eb="2">
      <t>シモダイラ</t>
    </rPh>
    <phoneticPr fontId="2"/>
  </si>
  <si>
    <t>砂田</t>
    <rPh sb="0" eb="2">
      <t>スナタ</t>
    </rPh>
    <phoneticPr fontId="2"/>
  </si>
  <si>
    <t>昼神</t>
    <rPh sb="0" eb="2">
      <t>ヒルガミ</t>
    </rPh>
    <phoneticPr fontId="2"/>
  </si>
  <si>
    <t>馬場</t>
    <rPh sb="0" eb="2">
      <t>バンバ</t>
    </rPh>
    <phoneticPr fontId="2"/>
  </si>
  <si>
    <t>濃間</t>
    <rPh sb="0" eb="1">
      <t>ノウ</t>
    </rPh>
    <rPh sb="1" eb="2">
      <t>マ</t>
    </rPh>
    <phoneticPr fontId="2"/>
  </si>
  <si>
    <t>木戸脇</t>
    <rPh sb="0" eb="2">
      <t>キド</t>
    </rPh>
    <rPh sb="2" eb="3">
      <t>ワキ</t>
    </rPh>
    <phoneticPr fontId="2"/>
  </si>
  <si>
    <t>中央</t>
    <rPh sb="0" eb="2">
      <t>チュウオウ</t>
    </rPh>
    <phoneticPr fontId="2"/>
  </si>
  <si>
    <t>伝馬町</t>
    <rPh sb="0" eb="3">
      <t>デンマチョウ</t>
    </rPh>
    <phoneticPr fontId="2"/>
  </si>
  <si>
    <t>戸沢</t>
    <rPh sb="0" eb="2">
      <t>トザワ</t>
    </rPh>
    <phoneticPr fontId="2"/>
  </si>
  <si>
    <t>下町</t>
    <rPh sb="0" eb="1">
      <t>シモ</t>
    </rPh>
    <rPh sb="1" eb="2">
      <t>マチ</t>
    </rPh>
    <phoneticPr fontId="2"/>
  </si>
  <si>
    <t>園原</t>
    <rPh sb="0" eb="2">
      <t>ソノハラ</t>
    </rPh>
    <phoneticPr fontId="2"/>
  </si>
  <si>
    <t>栄町</t>
    <rPh sb="0" eb="2">
      <t>サカエチョウ</t>
    </rPh>
    <phoneticPr fontId="2"/>
  </si>
  <si>
    <t>横川</t>
    <rPh sb="0" eb="2">
      <t>ヨコカワ</t>
    </rPh>
    <phoneticPr fontId="2"/>
  </si>
  <si>
    <t>上町</t>
    <rPh sb="0" eb="2">
      <t>カミチョウ</t>
    </rPh>
    <phoneticPr fontId="2"/>
  </si>
  <si>
    <t>恩田</t>
    <rPh sb="0" eb="2">
      <t>オンダ</t>
    </rPh>
    <phoneticPr fontId="2"/>
  </si>
  <si>
    <t>市ノ沢</t>
    <rPh sb="0" eb="1">
      <t>イチ</t>
    </rPh>
    <rPh sb="2" eb="3">
      <t>サワ</t>
    </rPh>
    <phoneticPr fontId="2"/>
  </si>
  <si>
    <t>荒谷</t>
    <rPh sb="0" eb="2">
      <t>アラヤ</t>
    </rPh>
    <phoneticPr fontId="2"/>
  </si>
  <si>
    <t>大橋</t>
    <rPh sb="0" eb="2">
      <t>オオハシ</t>
    </rPh>
    <phoneticPr fontId="2"/>
  </si>
  <si>
    <t>宮の原</t>
    <rPh sb="0" eb="1">
      <t>ミヤ</t>
    </rPh>
    <rPh sb="2" eb="3">
      <t>ハラ</t>
    </rPh>
    <phoneticPr fontId="2"/>
  </si>
  <si>
    <t>曽山</t>
    <rPh sb="0" eb="2">
      <t>ソヤマ</t>
    </rPh>
    <phoneticPr fontId="2"/>
  </si>
  <si>
    <t>宮本</t>
    <rPh sb="0" eb="2">
      <t>ミヤモト</t>
    </rPh>
    <phoneticPr fontId="2"/>
  </si>
  <si>
    <t>古料</t>
    <rPh sb="0" eb="1">
      <t>フル</t>
    </rPh>
    <rPh sb="1" eb="2">
      <t>リョウ</t>
    </rPh>
    <phoneticPr fontId="2"/>
  </si>
  <si>
    <t>中下町</t>
    <rPh sb="0" eb="1">
      <t>ナカ</t>
    </rPh>
    <rPh sb="1" eb="2">
      <t>シモ</t>
    </rPh>
    <rPh sb="2" eb="3">
      <t>マチ</t>
    </rPh>
    <phoneticPr fontId="2"/>
  </si>
  <si>
    <t>下郷</t>
    <rPh sb="0" eb="2">
      <t>シモゴウ</t>
    </rPh>
    <phoneticPr fontId="2"/>
  </si>
  <si>
    <t>浪合上町</t>
    <rPh sb="0" eb="2">
      <t>ナミアイ</t>
    </rPh>
    <rPh sb="2" eb="4">
      <t>カミチョウ</t>
    </rPh>
    <phoneticPr fontId="2"/>
  </si>
  <si>
    <t>上郷</t>
    <rPh sb="0" eb="2">
      <t>カミゴウ</t>
    </rPh>
    <phoneticPr fontId="2"/>
  </si>
  <si>
    <t>治部坂</t>
    <rPh sb="0" eb="2">
      <t>ジブ</t>
    </rPh>
    <rPh sb="2" eb="3">
      <t>ザカ</t>
    </rPh>
    <phoneticPr fontId="2"/>
  </si>
  <si>
    <t>大鹿</t>
    <rPh sb="0" eb="2">
      <t>オオシカ</t>
    </rPh>
    <phoneticPr fontId="2"/>
  </si>
  <si>
    <t>上半堀</t>
    <rPh sb="0" eb="1">
      <t>カミ</t>
    </rPh>
    <rPh sb="1" eb="2">
      <t>ハン</t>
    </rPh>
    <rPh sb="2" eb="3">
      <t>ホリ</t>
    </rPh>
    <phoneticPr fontId="2"/>
  </si>
  <si>
    <t>洞</t>
    <rPh sb="0" eb="1">
      <t>ホラ</t>
    </rPh>
    <phoneticPr fontId="2"/>
  </si>
  <si>
    <t>下半堀</t>
    <rPh sb="0" eb="1">
      <t>シモ</t>
    </rPh>
    <rPh sb="1" eb="2">
      <t>ハン</t>
    </rPh>
    <rPh sb="2" eb="3">
      <t>ホリ</t>
    </rPh>
    <phoneticPr fontId="2"/>
  </si>
  <si>
    <t>日ノ入</t>
    <rPh sb="0" eb="1">
      <t>ヒ</t>
    </rPh>
    <rPh sb="2" eb="3">
      <t>イリ</t>
    </rPh>
    <phoneticPr fontId="2"/>
  </si>
  <si>
    <t>下清１</t>
    <rPh sb="0" eb="1">
      <t>シモ</t>
    </rPh>
    <rPh sb="1" eb="2">
      <t>セイ</t>
    </rPh>
    <phoneticPr fontId="2"/>
  </si>
  <si>
    <t>青見平</t>
    <rPh sb="0" eb="2">
      <t>アオミ</t>
    </rPh>
    <rPh sb="2" eb="3">
      <t>ダイラ</t>
    </rPh>
    <phoneticPr fontId="2"/>
  </si>
  <si>
    <t>下清２</t>
    <rPh sb="0" eb="1">
      <t>シモ</t>
    </rPh>
    <rPh sb="1" eb="2">
      <t>セイ</t>
    </rPh>
    <phoneticPr fontId="2"/>
  </si>
  <si>
    <t>原の平</t>
    <rPh sb="0" eb="1">
      <t>ハラ</t>
    </rPh>
    <rPh sb="2" eb="3">
      <t>タイラ</t>
    </rPh>
    <phoneticPr fontId="2"/>
  </si>
  <si>
    <t>上清１</t>
    <rPh sb="0" eb="1">
      <t>カミ</t>
    </rPh>
    <rPh sb="1" eb="2">
      <t>セイ</t>
    </rPh>
    <phoneticPr fontId="2"/>
  </si>
  <si>
    <t>寺尾</t>
    <rPh sb="0" eb="2">
      <t>テラオ</t>
    </rPh>
    <phoneticPr fontId="2"/>
  </si>
  <si>
    <t>上清２</t>
    <rPh sb="0" eb="1">
      <t>カミ</t>
    </rPh>
    <rPh sb="1" eb="2">
      <t>セイ</t>
    </rPh>
    <phoneticPr fontId="2"/>
  </si>
  <si>
    <t>西栗矢</t>
    <rPh sb="0" eb="1">
      <t>ニシ</t>
    </rPh>
    <rPh sb="1" eb="2">
      <t>クリ</t>
    </rPh>
    <rPh sb="2" eb="3">
      <t>ヤ</t>
    </rPh>
    <phoneticPr fontId="2"/>
  </si>
  <si>
    <t>東栗矢</t>
    <rPh sb="0" eb="1">
      <t>ヒガシ</t>
    </rPh>
    <rPh sb="1" eb="2">
      <t>クリ</t>
    </rPh>
    <rPh sb="2" eb="3">
      <t>ヤ</t>
    </rPh>
    <phoneticPr fontId="2"/>
  </si>
  <si>
    <t>丸山</t>
    <rPh sb="0" eb="2">
      <t>マルヤマ</t>
    </rPh>
    <phoneticPr fontId="2"/>
  </si>
  <si>
    <t>備中原</t>
    <rPh sb="0" eb="2">
      <t>ビッチュウ</t>
    </rPh>
    <rPh sb="2" eb="3">
      <t>バラ</t>
    </rPh>
    <phoneticPr fontId="2"/>
  </si>
  <si>
    <t>合　　　　　　　　　計</t>
    <rPh sb="0" eb="1">
      <t>ア</t>
    </rPh>
    <rPh sb="10" eb="11">
      <t>ケイ</t>
    </rPh>
    <phoneticPr fontId="2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</si>
  <si>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2"/>
  </si>
  <si>
    <t>自治会組織名</t>
    <rPh sb="0" eb="3">
      <t>ジチカイ</t>
    </rPh>
    <rPh sb="3" eb="5">
      <t>ソシキ</t>
    </rPh>
    <rPh sb="5" eb="6">
      <t>メイ</t>
    </rPh>
    <phoneticPr fontId="2"/>
  </si>
  <si>
    <t>世帯数（戸）</t>
    <rPh sb="0" eb="3">
      <t>セタイスウ</t>
    </rPh>
    <rPh sb="4" eb="5">
      <t>コ</t>
    </rPh>
    <phoneticPr fontId="2"/>
  </si>
  <si>
    <t>人　　　　口　（人）</t>
    <rPh sb="0" eb="1">
      <t>ヒト</t>
    </rPh>
    <rPh sb="5" eb="6">
      <t>クチ</t>
    </rPh>
    <rPh sb="8" eb="9">
      <t>ヒト</t>
    </rPh>
    <phoneticPr fontId="2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</si>
  <si>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</si>
  <si>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</si>
  <si>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</si>
  <si>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上中関区自治会</t>
    <rPh sb="3" eb="4">
      <t>ク</t>
    </rPh>
    <phoneticPr fontId="2"/>
  </si>
  <si>
    <t>中関区自治会</t>
    <phoneticPr fontId="2"/>
  </si>
  <si>
    <t>駒場区自治会</t>
    <phoneticPr fontId="2"/>
  </si>
  <si>
    <t>伍和自治会</t>
    <phoneticPr fontId="2"/>
  </si>
  <si>
    <t>智里東自治協議会</t>
    <phoneticPr fontId="2"/>
  </si>
  <si>
    <t>智里西自治会</t>
    <phoneticPr fontId="2"/>
  </si>
  <si>
    <t>浪合自治会</t>
    <phoneticPr fontId="2"/>
  </si>
  <si>
    <t>清内路自治会</t>
    <phoneticPr fontId="2"/>
  </si>
  <si>
    <t>合　　　　　計</t>
    <rPh sb="0" eb="1">
      <t>ア</t>
    </rPh>
    <rPh sb="6" eb="7">
      <t>ケイ</t>
    </rPh>
    <phoneticPr fontId="2"/>
  </si>
  <si>
    <t>令和5年10月1日現在　（資料　：　住民基本台帳）</t>
    <rPh sb="0" eb="2">
      <t>レイワ</t>
    </rPh>
    <phoneticPr fontId="2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</si>
  <si>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2"/>
  </si>
  <si>
    <t>総数</t>
    <rPh sb="0" eb="2">
      <t>ソウスウ</t>
    </rPh>
    <phoneticPr fontId="2"/>
  </si>
  <si>
    <t>上中関</t>
    <rPh sb="0" eb="1">
      <t>カミ</t>
    </rPh>
    <rPh sb="1" eb="2">
      <t>ナカ</t>
    </rPh>
    <rPh sb="2" eb="3">
      <t>ゼキ</t>
    </rPh>
    <phoneticPr fontId="2"/>
  </si>
  <si>
    <t>中関</t>
    <rPh sb="0" eb="1">
      <t>ナカ</t>
    </rPh>
    <rPh sb="1" eb="2">
      <t>ゼキ</t>
    </rPh>
    <phoneticPr fontId="2"/>
  </si>
  <si>
    <t>駒場</t>
    <rPh sb="0" eb="2">
      <t>コマバ</t>
    </rPh>
    <phoneticPr fontId="2"/>
  </si>
  <si>
    <t>伍和</t>
    <rPh sb="0" eb="2">
      <t>ゴカ</t>
    </rPh>
    <phoneticPr fontId="2"/>
  </si>
  <si>
    <t>智里東</t>
    <rPh sb="0" eb="2">
      <t>チサト</t>
    </rPh>
    <rPh sb="2" eb="3">
      <t>ヒガシ</t>
    </rPh>
    <phoneticPr fontId="2"/>
  </si>
  <si>
    <t>智里西</t>
    <rPh sb="0" eb="2">
      <t>チサト</t>
    </rPh>
    <rPh sb="2" eb="3">
      <t>ニシ</t>
    </rPh>
    <phoneticPr fontId="2"/>
  </si>
  <si>
    <t>浪合</t>
    <rPh sb="0" eb="2">
      <t>ナミアイ</t>
    </rPh>
    <phoneticPr fontId="2"/>
  </si>
  <si>
    <t>清内路</t>
    <rPh sb="0" eb="3">
      <t>セイナイジ</t>
    </rPh>
    <phoneticPr fontId="2"/>
  </si>
  <si>
    <t>総数(年齢)</t>
    <rPh sb="0" eb="2">
      <t>ソウスウ</t>
    </rPh>
    <rPh sb="3" eb="5">
      <t>ネンレイ</t>
    </rPh>
    <phoneticPr fontId="2"/>
  </si>
  <si>
    <t>-</t>
  </si>
  <si>
    <t>不詳</t>
    <rPh sb="0" eb="2">
      <t>フショウ</t>
    </rPh>
    <phoneticPr fontId="2"/>
  </si>
  <si>
    <t>平均年齢</t>
    <rPh sb="0" eb="2">
      <t>ヘイキン</t>
    </rPh>
    <rPh sb="2" eb="4">
      <t>ネンレイ</t>
    </rPh>
    <phoneticPr fontId="2"/>
  </si>
  <si>
    <t>（資料　：　令和2年国勢調査）</t>
    <rPh sb="1" eb="3">
      <t>シリョウ</t>
    </rPh>
    <rPh sb="6" eb="8">
      <t>レイワ</t>
    </rPh>
    <rPh sb="9" eb="10">
      <t>ネン</t>
    </rPh>
    <rPh sb="10" eb="12">
      <t>コクセイ</t>
    </rPh>
    <rPh sb="12" eb="14">
      <t>チョウサ</t>
    </rPh>
    <phoneticPr fontId="2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</si>
  <si>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2"/>
  </si>
  <si>
    <t>・男</t>
    <rPh sb="1" eb="2">
      <t>オトコ</t>
    </rPh>
    <phoneticPr fontId="2"/>
  </si>
  <si>
    <t>・女</t>
    <rPh sb="1" eb="2">
      <t>オンナ</t>
    </rPh>
    <phoneticPr fontId="2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</si>
  <si>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2"/>
  </si>
  <si>
    <t>・総数</t>
    <rPh sb="1" eb="3">
      <t>ソウスウ</t>
    </rPh>
    <phoneticPr fontId="2"/>
  </si>
  <si>
    <t>総数</t>
    <rPh sb="0" eb="1">
      <t>ソウ</t>
    </rPh>
    <rPh sb="1" eb="2">
      <t>スウ</t>
    </rPh>
    <phoneticPr fontId="2"/>
  </si>
  <si>
    <t>未婚</t>
    <rPh sb="0" eb="1">
      <t>ミ</t>
    </rPh>
    <rPh sb="1" eb="2">
      <t>コン</t>
    </rPh>
    <phoneticPr fontId="2"/>
  </si>
  <si>
    <t>有配偶</t>
    <rPh sb="0" eb="1">
      <t>アリ</t>
    </rPh>
    <rPh sb="1" eb="2">
      <t>ハイ</t>
    </rPh>
    <rPh sb="2" eb="3">
      <t>グウ</t>
    </rPh>
    <phoneticPr fontId="2"/>
  </si>
  <si>
    <t>死別・離別</t>
    <rPh sb="0" eb="2">
      <t>シベツ</t>
    </rPh>
    <rPh sb="3" eb="5">
      <t>リベツ</t>
    </rPh>
    <phoneticPr fontId="2"/>
  </si>
  <si>
    <t>不詳</t>
    <rPh sb="0" eb="1">
      <t>フ</t>
    </rPh>
    <rPh sb="1" eb="2">
      <t>ショウ</t>
    </rPh>
    <phoneticPr fontId="2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</si>
  <si>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2"/>
  </si>
  <si>
    <t>区　　分</t>
    <rPh sb="0" eb="1">
      <t>ク</t>
    </rPh>
    <rPh sb="3" eb="4">
      <t>ブン</t>
    </rPh>
    <phoneticPr fontId="2"/>
  </si>
  <si>
    <t>一　般　世　帯、世　帯　数（戸）</t>
    <rPh sb="0" eb="1">
      <t>イチ</t>
    </rPh>
    <rPh sb="2" eb="3">
      <t>ハン</t>
    </rPh>
    <rPh sb="4" eb="5">
      <t>ヨ</t>
    </rPh>
    <rPh sb="6" eb="7">
      <t>オビ</t>
    </rPh>
    <rPh sb="8" eb="9">
      <t>ヨ</t>
    </rPh>
    <rPh sb="10" eb="11">
      <t>オビ</t>
    </rPh>
    <rPh sb="12" eb="13">
      <t>カズ</t>
    </rPh>
    <rPh sb="14" eb="15">
      <t>ト</t>
    </rPh>
    <phoneticPr fontId="2"/>
  </si>
  <si>
    <t>（内訳）世帯人員が１人（戸）</t>
    <rPh sb="1" eb="3">
      <t>ウチワケ</t>
    </rPh>
    <rPh sb="4" eb="5">
      <t>ヨ</t>
    </rPh>
    <rPh sb="5" eb="6">
      <t>オビ</t>
    </rPh>
    <rPh sb="6" eb="7">
      <t>ヒト</t>
    </rPh>
    <rPh sb="7" eb="8">
      <t>イン</t>
    </rPh>
    <rPh sb="9" eb="11">
      <t>ヒトリ</t>
    </rPh>
    <rPh sb="12" eb="13">
      <t>ト</t>
    </rPh>
    <phoneticPr fontId="2"/>
  </si>
  <si>
    <t>（内訳）世帯人員が２人（戸）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2"/>
  </si>
  <si>
    <t>（内訳）世帯人員が３人（戸）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2"/>
  </si>
  <si>
    <t>（内訳）世帯人員が４人（戸）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2"/>
  </si>
  <si>
    <t>（内訳）世帯人員が５人（戸）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2"/>
  </si>
  <si>
    <t>（内訳）世帯人員が６人（戸）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2"/>
  </si>
  <si>
    <t>（内訳）世帯人員が７人以上（戸）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1" eb="13">
      <t>イジョウ</t>
    </rPh>
    <rPh sb="14" eb="15">
      <t>ト</t>
    </rPh>
    <phoneticPr fontId="2"/>
  </si>
  <si>
    <t>施設等の世帯、世　帯　数　（戸）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9" eb="10">
      <t>オビ</t>
    </rPh>
    <rPh sb="11" eb="12">
      <t>カズ</t>
    </rPh>
    <rPh sb="14" eb="15">
      <t>ト</t>
    </rPh>
    <phoneticPr fontId="2"/>
  </si>
  <si>
    <t>　（総数）　　世　帯　数　（戸）</t>
    <rPh sb="2" eb="3">
      <t>ソウ</t>
    </rPh>
    <rPh sb="3" eb="4">
      <t>カズ</t>
    </rPh>
    <rPh sb="7" eb="8">
      <t>ヨ</t>
    </rPh>
    <rPh sb="9" eb="10">
      <t>オビ</t>
    </rPh>
    <rPh sb="11" eb="12">
      <t>カズ</t>
    </rPh>
    <rPh sb="14" eb="15">
      <t>ト</t>
    </rPh>
    <phoneticPr fontId="2"/>
  </si>
  <si>
    <t>一般世帯、世 帯 人 員 （人）</t>
    <rPh sb="0" eb="1">
      <t>イチ</t>
    </rPh>
    <rPh sb="1" eb="2">
      <t>ハン</t>
    </rPh>
    <rPh sb="2" eb="3">
      <t>ヨ</t>
    </rPh>
    <rPh sb="3" eb="4">
      <t>オビ</t>
    </rPh>
    <rPh sb="5" eb="6">
      <t>ヨ</t>
    </rPh>
    <rPh sb="7" eb="8">
      <t>オビ</t>
    </rPh>
    <rPh sb="9" eb="10">
      <t>ヒト</t>
    </rPh>
    <rPh sb="11" eb="12">
      <t>イン</t>
    </rPh>
    <rPh sb="14" eb="15">
      <t>ニン</t>
    </rPh>
    <phoneticPr fontId="2"/>
  </si>
  <si>
    <t>施設等の世帯、世帯人員（人）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8" eb="9">
      <t>オビ</t>
    </rPh>
    <rPh sb="9" eb="10">
      <t>ヒト</t>
    </rPh>
    <rPh sb="10" eb="11">
      <t>イン</t>
    </rPh>
    <rPh sb="12" eb="13">
      <t>ヒト</t>
    </rPh>
    <phoneticPr fontId="2"/>
  </si>
  <si>
    <t>　（総数）　世　帯　人　員　（人）</t>
    <rPh sb="2" eb="3">
      <t>ソウ</t>
    </rPh>
    <rPh sb="3" eb="4">
      <t>カズ</t>
    </rPh>
    <rPh sb="6" eb="7">
      <t>ヨ</t>
    </rPh>
    <rPh sb="8" eb="9">
      <t>オビ</t>
    </rPh>
    <rPh sb="10" eb="11">
      <t>ヒト</t>
    </rPh>
    <rPh sb="12" eb="13">
      <t>イン</t>
    </rPh>
    <rPh sb="15" eb="16">
      <t>ヒト</t>
    </rPh>
    <phoneticPr fontId="2"/>
  </si>
  <si>
    <t>一般世帯、1世帯当たり人員（人）</t>
    <rPh sb="0" eb="1">
      <t>イチ</t>
    </rPh>
    <rPh sb="1" eb="2">
      <t>ハン</t>
    </rPh>
    <rPh sb="2" eb="3">
      <t>ヨ</t>
    </rPh>
    <rPh sb="3" eb="4">
      <t>オビ</t>
    </rPh>
    <rPh sb="6" eb="7">
      <t>ヨ</t>
    </rPh>
    <rPh sb="7" eb="8">
      <t>オビ</t>
    </rPh>
    <rPh sb="8" eb="9">
      <t>ア</t>
    </rPh>
    <rPh sb="11" eb="12">
      <t>ヒト</t>
    </rPh>
    <rPh sb="12" eb="13">
      <t>イン</t>
    </rPh>
    <rPh sb="14" eb="15">
      <t>ヒト</t>
    </rPh>
    <phoneticPr fontId="2"/>
  </si>
  <si>
    <t>・人口動向</t>
    <rPh sb="1" eb="3">
      <t>ジンコウ</t>
    </rPh>
    <rPh sb="3" eb="5">
      <t>ドウコウ</t>
    </rPh>
    <phoneticPr fontId="2"/>
  </si>
  <si>
    <t>H19年度</t>
    <rPh sb="3" eb="5">
      <t>ネンド</t>
    </rPh>
    <phoneticPr fontId="4"/>
  </si>
  <si>
    <t>H20年度</t>
    <rPh sb="3" eb="5">
      <t>ネンド</t>
    </rPh>
    <phoneticPr fontId="4"/>
  </si>
  <si>
    <t>H21年度</t>
    <rPh sb="3" eb="5">
      <t>ネンド</t>
    </rPh>
    <phoneticPr fontId="4"/>
  </si>
  <si>
    <t>H22年度</t>
    <rPh sb="3" eb="5">
      <t>ネンド</t>
    </rPh>
    <phoneticPr fontId="4"/>
  </si>
  <si>
    <t>H23年度</t>
    <rPh sb="3" eb="5">
      <t>ネンド</t>
    </rPh>
    <phoneticPr fontId="4"/>
  </si>
  <si>
    <t>H24年度</t>
    <rPh sb="3" eb="5">
      <t>ネンド</t>
    </rPh>
    <phoneticPr fontId="4"/>
  </si>
  <si>
    <t>H25年度</t>
    <phoneticPr fontId="2"/>
  </si>
  <si>
    <t>H26年度</t>
    <phoneticPr fontId="2"/>
  </si>
  <si>
    <t>H19</t>
    <phoneticPr fontId="2"/>
  </si>
  <si>
    <t>R元</t>
    <rPh sb="1" eb="2">
      <t>モト</t>
    </rPh>
    <phoneticPr fontId="2"/>
  </si>
  <si>
    <t>自然動態</t>
    <rPh sb="0" eb="2">
      <t>シゼン</t>
    </rPh>
    <rPh sb="2" eb="4">
      <t>ドウタイ</t>
    </rPh>
    <phoneticPr fontId="2"/>
  </si>
  <si>
    <t>出　　　生</t>
    <rPh sb="0" eb="1">
      <t>デ</t>
    </rPh>
    <rPh sb="4" eb="5">
      <t>セイ</t>
    </rPh>
    <phoneticPr fontId="2"/>
  </si>
  <si>
    <t>死　　　亡</t>
    <rPh sb="0" eb="1">
      <t>シ</t>
    </rPh>
    <rPh sb="4" eb="5">
      <t>ボウ</t>
    </rPh>
    <phoneticPr fontId="2"/>
  </si>
  <si>
    <t>増　　　減</t>
    <rPh sb="0" eb="1">
      <t>ゾウ</t>
    </rPh>
    <rPh sb="4" eb="5">
      <t>ゲン</t>
    </rPh>
    <phoneticPr fontId="2"/>
  </si>
  <si>
    <t>社会動態</t>
    <rPh sb="0" eb="2">
      <t>シャカイ</t>
    </rPh>
    <rPh sb="2" eb="4">
      <t>ドウタイ</t>
    </rPh>
    <phoneticPr fontId="2"/>
  </si>
  <si>
    <t>転　　　入</t>
    <rPh sb="0" eb="1">
      <t>テン</t>
    </rPh>
    <rPh sb="4" eb="5">
      <t>イ</t>
    </rPh>
    <phoneticPr fontId="2"/>
  </si>
  <si>
    <t>内県外</t>
    <rPh sb="0" eb="1">
      <t>ナイ</t>
    </rPh>
    <rPh sb="1" eb="3">
      <t>ケンガイ</t>
    </rPh>
    <phoneticPr fontId="2"/>
  </si>
  <si>
    <t>転　　　出</t>
    <rPh sb="0" eb="1">
      <t>テン</t>
    </rPh>
    <rPh sb="4" eb="5">
      <t>デ</t>
    </rPh>
    <phoneticPr fontId="2"/>
  </si>
  <si>
    <t>年間増減</t>
    <rPh sb="0" eb="2">
      <t>ネンカン</t>
    </rPh>
    <rPh sb="2" eb="4">
      <t>ゾウゲン</t>
    </rPh>
    <phoneticPr fontId="2"/>
  </si>
  <si>
    <t>H27年度</t>
    <phoneticPr fontId="2"/>
  </si>
  <si>
    <t>H28年度</t>
    <phoneticPr fontId="2"/>
  </si>
  <si>
    <t>H29年度</t>
    <phoneticPr fontId="2"/>
  </si>
  <si>
    <t>H30年度</t>
    <rPh sb="3" eb="5">
      <t>ネンド</t>
    </rPh>
    <phoneticPr fontId="4"/>
  </si>
  <si>
    <t>R元年度</t>
    <rPh sb="1" eb="3">
      <t>ガンネン</t>
    </rPh>
    <rPh sb="2" eb="4">
      <t>ネンド</t>
    </rPh>
    <phoneticPr fontId="4"/>
  </si>
  <si>
    <t>R2年度</t>
    <rPh sb="2" eb="4">
      <t>ネンド</t>
    </rPh>
    <rPh sb="3" eb="4">
      <t>ガンネン</t>
    </rPh>
    <phoneticPr fontId="4"/>
  </si>
  <si>
    <t>R3年度</t>
    <rPh sb="2" eb="4">
      <t>ネンド</t>
    </rPh>
    <rPh sb="3" eb="4">
      <t>ガンネン</t>
    </rPh>
    <phoneticPr fontId="4"/>
  </si>
  <si>
    <t>R4年度</t>
    <rPh sb="2" eb="4">
      <t>ネンド</t>
    </rPh>
    <rPh sb="3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</si>
</sst>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0.0"/>
    <numFmt numFmtId="179" formatCode="#,##0.0"/>
    <numFmt numFmtId="180" formatCode="0;&quot;△ &quot;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3" fontId="3" fillId="3" borderId="7" xfId="0" applyNumberFormat="1" applyFont="1" applyFill="1" applyBorder="1"/>
    <xf numFmtId="3" fontId="3" fillId="3" borderId="8" xfId="0" applyNumberFormat="1" applyFont="1" applyFill="1" applyBorder="1"/>
    <xf numFmtId="3" fontId="3" fillId="3" borderId="9" xfId="0" applyNumberFormat="1" applyFont="1" applyFill="1" applyBorder="1"/>
    <xf numFmtId="0" fontId="5" fillId="0" borderId="10" xfId="0" applyFont="1" applyBorder="1" applyAlignment="1">
      <alignment vertical="center"/>
    </xf>
    <xf numFmtId="38" fontId="6" fillId="0" borderId="7" xfId="1" applyFont="1" applyBorder="1" applyAlignment="1">
      <alignment horizontal="right"/>
    </xf>
    <xf numFmtId="38" fontId="6" fillId="0" borderId="10" xfId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/>
    <xf numFmtId="180" fontId="6" fillId="0" borderId="10" xfId="0" applyNumberFormat="1" applyFont="1" applyBorder="1"/>
    <xf numFmtId="0" fontId="6" fillId="0" borderId="10" xfId="0" applyFont="1" applyBorder="1" applyAlignment="1">
      <alignment horizontal="right"/>
    </xf>
    <xf numFmtId="180" fontId="6" fillId="0" borderId="1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right" shrinkToFit="1"/>
    </xf>
    <xf numFmtId="0" fontId="6" fillId="0" borderId="2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6" fillId="0" borderId="4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3" fillId="2" borderId="1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40" fontId="6" fillId="0" borderId="7" xfId="1" applyNumberFormat="1" applyFont="1" applyFill="1" applyBorder="1" applyAlignment="1">
      <alignment horizontal="right"/>
    </xf>
    <xf numFmtId="40" fontId="6" fillId="0" borderId="8" xfId="1" applyNumberFormat="1" applyFont="1" applyFill="1" applyBorder="1" applyAlignment="1">
      <alignment horizontal="right"/>
    </xf>
    <xf numFmtId="40" fontId="6" fillId="0" borderId="9" xfId="1" applyNumberFormat="1" applyFont="1" applyFill="1" applyBorder="1" applyAlignment="1">
      <alignment horizontal="right"/>
    </xf>
    <xf numFmtId="40" fontId="6" fillId="0" borderId="10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right"/>
    </xf>
    <xf numFmtId="177" fontId="6" fillId="0" borderId="7" xfId="1" applyNumberFormat="1" applyFont="1" applyFill="1" applyBorder="1" applyAlignment="1">
      <alignment horizontal="right"/>
    </xf>
    <xf numFmtId="177" fontId="6" fillId="0" borderId="8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5" xfId="0" applyFont="1" applyBorder="1"/>
    <xf numFmtId="0" fontId="6" fillId="2" borderId="7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178" fontId="6" fillId="0" borderId="7" xfId="0" applyNumberFormat="1" applyFont="1" applyBorder="1" applyAlignment="1">
      <alignment horizontal="right" shrinkToFit="1"/>
    </xf>
    <xf numFmtId="178" fontId="6" fillId="0" borderId="9" xfId="0" applyNumberFormat="1" applyFont="1" applyBorder="1" applyAlignment="1">
      <alignment horizontal="right" shrinkToFit="1"/>
    </xf>
    <xf numFmtId="179" fontId="6" fillId="0" borderId="7" xfId="0" applyNumberFormat="1" applyFont="1" applyBorder="1" applyAlignment="1">
      <alignment horizontal="right" shrinkToFit="1"/>
    </xf>
    <xf numFmtId="179" fontId="6" fillId="0" borderId="8" xfId="0" applyNumberFormat="1" applyFont="1" applyBorder="1" applyAlignment="1">
      <alignment horizontal="right" shrinkToFit="1"/>
    </xf>
    <xf numFmtId="179" fontId="6" fillId="0" borderId="9" xfId="0" applyNumberFormat="1" applyFont="1" applyBorder="1" applyAlignment="1">
      <alignment horizontal="righ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6" fillId="0" borderId="9" xfId="0" applyFont="1" applyBorder="1" applyAlignment="1">
      <alignment horizontal="left" shrinkToFit="1"/>
    </xf>
    <xf numFmtId="179" fontId="6" fillId="0" borderId="7" xfId="0" applyNumberFormat="1" applyFont="1" applyBorder="1" applyAlignment="1">
      <alignment shrinkToFit="1"/>
    </xf>
    <xf numFmtId="179" fontId="6" fillId="0" borderId="8" xfId="0" applyNumberFormat="1" applyFont="1" applyBorder="1" applyAlignment="1">
      <alignment shrinkToFit="1"/>
    </xf>
    <xf numFmtId="179" fontId="6" fillId="0" borderId="9" xfId="0" applyNumberFormat="1" applyFont="1" applyBorder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5" xfId="0" applyFont="1" applyBorder="1" applyAlignment="1">
      <alignment horizontal="left"/>
    </xf>
    <xf numFmtId="0" fontId="6" fillId="2" borderId="0" xfId="0" applyFont="1" applyFill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3" fontId="6" fillId="3" borderId="7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0" fontId="6" fillId="3" borderId="0" xfId="0" applyFont="1" applyFill="1"/>
    <xf numFmtId="0" fontId="6" fillId="0" borderId="10" xfId="0" applyFont="1" applyBorder="1" applyAlignment="1">
      <alignment horizontal="right"/>
    </xf>
    <xf numFmtId="3" fontId="6" fillId="0" borderId="10" xfId="0" applyNumberFormat="1" applyFont="1" applyBorder="1"/>
    <xf numFmtId="0" fontId="6" fillId="0" borderId="11" xfId="0" applyFont="1" applyBorder="1"/>
    <xf numFmtId="0" fontId="6" fillId="3" borderId="8" xfId="0" applyFont="1" applyFill="1" applyBorder="1"/>
    <xf numFmtId="0" fontId="6" fillId="3" borderId="9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0" xfId="0" applyFont="1" applyFill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distributed" vertical="center" shrinkToFit="1"/>
    </xf>
    <xf numFmtId="38" fontId="6" fillId="0" borderId="10" xfId="1" applyFont="1" applyBorder="1" applyAlignment="1">
      <alignment horizontal="right"/>
    </xf>
    <xf numFmtId="178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38" fontId="6" fillId="2" borderId="10" xfId="1" applyFont="1" applyFill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0" xfId="1" applyFont="1" applyBorder="1" applyAlignment="1"/>
    <xf numFmtId="38" fontId="6" fillId="2" borderId="10" xfId="1" applyFont="1" applyFill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40" fontId="6" fillId="2" borderId="10" xfId="1" applyNumberFormat="1" applyFont="1" applyFill="1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8" fontId="6" fillId="2" borderId="10" xfId="1" applyFont="1" applyFill="1" applyBorder="1" applyAlignment="1"/>
    <xf numFmtId="38" fontId="6" fillId="0" borderId="10" xfId="1" applyFont="1" applyFill="1" applyBorder="1" applyAlignment="1"/>
    <xf numFmtId="38" fontId="6" fillId="2" borderId="10" xfId="1" applyFont="1" applyFill="1" applyBorder="1" applyAlignment="1">
      <alignment horizontal="right"/>
    </xf>
    <xf numFmtId="38" fontId="6" fillId="0" borderId="10" xfId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0" applyNumberFormat="1" applyFont="1" applyBorder="1"/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Alignment="1"/>
    <xf numFmtId="38" fontId="6" fillId="0" borderId="0" xfId="0" applyNumberFormat="1" applyFont="1" applyAlignment="1">
      <alignment vertical="center"/>
    </xf>
    <xf numFmtId="38" fontId="6" fillId="2" borderId="7" xfId="1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vertical="center" shrinkToFit="1"/>
    </xf>
    <xf numFmtId="40" fontId="6" fillId="0" borderId="10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6" fillId="0" borderId="0" xfId="0" applyNumberFormat="1" applyFont="1"/>
    <xf numFmtId="0" fontId="6" fillId="4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H10年</c:v>
                </c:pt>
                <c:pt idx="1">
                  <c:v>11年</c:v>
                </c:pt>
                <c:pt idx="2">
                  <c:v>12年</c:v>
                </c:pt>
                <c:pt idx="3">
                  <c:v>13年</c:v>
                </c:pt>
                <c:pt idx="4">
                  <c:v>14年</c:v>
                </c:pt>
                <c:pt idx="5">
                  <c:v>15年</c:v>
                </c:pt>
                <c:pt idx="6">
                  <c:v>16年</c:v>
                </c:pt>
                <c:pt idx="7">
                  <c:v>17年</c:v>
                </c:pt>
                <c:pt idx="8">
                  <c:v>18年</c:v>
                </c:pt>
                <c:pt idx="9">
                  <c:v>19年</c:v>
                </c:pt>
                <c:pt idx="10">
                  <c:v>20年</c:v>
                </c:pt>
                <c:pt idx="11">
                  <c:v>21年</c:v>
                </c:pt>
                <c:pt idx="12">
                  <c:v>22年</c:v>
                </c:pt>
                <c:pt idx="13">
                  <c:v>23年</c:v>
                </c:pt>
                <c:pt idx="14">
                  <c:v>24年</c:v>
                </c:pt>
                <c:pt idx="15">
                  <c:v>25年</c:v>
                </c:pt>
                <c:pt idx="16">
                  <c:v>26年</c:v>
                </c:pt>
                <c:pt idx="17">
                  <c:v>27年</c:v>
                </c:pt>
                <c:pt idx="18">
                  <c:v>28年</c:v>
                </c:pt>
                <c:pt idx="19">
                  <c:v>29年</c:v>
                </c:pt>
                <c:pt idx="20">
                  <c:v>30年</c:v>
                </c:pt>
                <c:pt idx="21">
                  <c:v>31年</c:v>
                </c:pt>
                <c:pt idx="22">
                  <c:v>R2年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'3'!$AA$6:$AA$31</c:f>
              <c:numCache>
                <c:formatCode>#,##0</c:formatCode>
                <c:ptCount val="26"/>
                <c:pt idx="0">
                  <c:v>2972</c:v>
                </c:pt>
                <c:pt idx="1">
                  <c:v>2967</c:v>
                </c:pt>
                <c:pt idx="2">
                  <c:v>2957</c:v>
                </c:pt>
                <c:pt idx="3">
                  <c:v>2938</c:v>
                </c:pt>
                <c:pt idx="4">
                  <c:v>2917</c:v>
                </c:pt>
                <c:pt idx="5">
                  <c:v>2936</c:v>
                </c:pt>
                <c:pt idx="6">
                  <c:v>2918</c:v>
                </c:pt>
                <c:pt idx="7">
                  <c:v>2865</c:v>
                </c:pt>
                <c:pt idx="8">
                  <c:v>3200</c:v>
                </c:pt>
                <c:pt idx="9">
                  <c:v>3131</c:v>
                </c:pt>
                <c:pt idx="10">
                  <c:v>3109</c:v>
                </c:pt>
                <c:pt idx="11">
                  <c:v>3405</c:v>
                </c:pt>
                <c:pt idx="12">
                  <c:v>3366</c:v>
                </c:pt>
                <c:pt idx="13">
                  <c:v>3354</c:v>
                </c:pt>
                <c:pt idx="14">
                  <c:v>3308</c:v>
                </c:pt>
                <c:pt idx="15">
                  <c:v>3332</c:v>
                </c:pt>
                <c:pt idx="16">
                  <c:v>3273</c:v>
                </c:pt>
                <c:pt idx="17">
                  <c:v>3265</c:v>
                </c:pt>
                <c:pt idx="18">
                  <c:v>3221</c:v>
                </c:pt>
                <c:pt idx="19">
                  <c:v>3177</c:v>
                </c:pt>
                <c:pt idx="20">
                  <c:v>3145</c:v>
                </c:pt>
                <c:pt idx="21">
                  <c:v>3082</c:v>
                </c:pt>
                <c:pt idx="22">
                  <c:v>3046</c:v>
                </c:pt>
                <c:pt idx="23">
                  <c:v>2997</c:v>
                </c:pt>
                <c:pt idx="24">
                  <c:v>2973</c:v>
                </c:pt>
                <c:pt idx="25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5-46FA-847A-22D48AA8F908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H10年</c:v>
                </c:pt>
                <c:pt idx="1">
                  <c:v>11年</c:v>
                </c:pt>
                <c:pt idx="2">
                  <c:v>12年</c:v>
                </c:pt>
                <c:pt idx="3">
                  <c:v>13年</c:v>
                </c:pt>
                <c:pt idx="4">
                  <c:v>14年</c:v>
                </c:pt>
                <c:pt idx="5">
                  <c:v>15年</c:v>
                </c:pt>
                <c:pt idx="6">
                  <c:v>16年</c:v>
                </c:pt>
                <c:pt idx="7">
                  <c:v>17年</c:v>
                </c:pt>
                <c:pt idx="8">
                  <c:v>18年</c:v>
                </c:pt>
                <c:pt idx="9">
                  <c:v>19年</c:v>
                </c:pt>
                <c:pt idx="10">
                  <c:v>20年</c:v>
                </c:pt>
                <c:pt idx="11">
                  <c:v>21年</c:v>
                </c:pt>
                <c:pt idx="12">
                  <c:v>22年</c:v>
                </c:pt>
                <c:pt idx="13">
                  <c:v>23年</c:v>
                </c:pt>
                <c:pt idx="14">
                  <c:v>24年</c:v>
                </c:pt>
                <c:pt idx="15">
                  <c:v>25年</c:v>
                </c:pt>
                <c:pt idx="16">
                  <c:v>26年</c:v>
                </c:pt>
                <c:pt idx="17">
                  <c:v>27年</c:v>
                </c:pt>
                <c:pt idx="18">
                  <c:v>28年</c:v>
                </c:pt>
                <c:pt idx="19">
                  <c:v>29年</c:v>
                </c:pt>
                <c:pt idx="20">
                  <c:v>30年</c:v>
                </c:pt>
                <c:pt idx="21">
                  <c:v>31年</c:v>
                </c:pt>
                <c:pt idx="22">
                  <c:v>R2年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'3'!$AB$6:$AB$31</c:f>
              <c:numCache>
                <c:formatCode>#,##0</c:formatCode>
                <c:ptCount val="26"/>
                <c:pt idx="0">
                  <c:v>3165</c:v>
                </c:pt>
                <c:pt idx="1">
                  <c:v>3148</c:v>
                </c:pt>
                <c:pt idx="2">
                  <c:v>3148</c:v>
                </c:pt>
                <c:pt idx="3">
                  <c:v>3162</c:v>
                </c:pt>
                <c:pt idx="4">
                  <c:v>3134</c:v>
                </c:pt>
                <c:pt idx="5">
                  <c:v>3110</c:v>
                </c:pt>
                <c:pt idx="6">
                  <c:v>3113</c:v>
                </c:pt>
                <c:pt idx="7">
                  <c:v>3080</c:v>
                </c:pt>
                <c:pt idx="8">
                  <c:v>3430</c:v>
                </c:pt>
                <c:pt idx="9">
                  <c:v>3362</c:v>
                </c:pt>
                <c:pt idx="10">
                  <c:v>3357</c:v>
                </c:pt>
                <c:pt idx="11">
                  <c:v>3667</c:v>
                </c:pt>
                <c:pt idx="12">
                  <c:v>3596</c:v>
                </c:pt>
                <c:pt idx="13">
                  <c:v>3563</c:v>
                </c:pt>
                <c:pt idx="14">
                  <c:v>3520</c:v>
                </c:pt>
                <c:pt idx="15">
                  <c:v>3599</c:v>
                </c:pt>
                <c:pt idx="16">
                  <c:v>3537</c:v>
                </c:pt>
                <c:pt idx="17">
                  <c:v>3491</c:v>
                </c:pt>
                <c:pt idx="18">
                  <c:v>3435</c:v>
                </c:pt>
                <c:pt idx="19">
                  <c:v>3403</c:v>
                </c:pt>
                <c:pt idx="20">
                  <c:v>3366</c:v>
                </c:pt>
                <c:pt idx="21">
                  <c:v>3297</c:v>
                </c:pt>
                <c:pt idx="22">
                  <c:v>3228</c:v>
                </c:pt>
                <c:pt idx="23">
                  <c:v>3160</c:v>
                </c:pt>
                <c:pt idx="24">
                  <c:v>3136</c:v>
                </c:pt>
                <c:pt idx="25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5-46FA-847A-22D48AA8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73696"/>
        <c:axId val="48992256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'3'!$Y$6:$Y$31</c:f>
              <c:strCache>
                <c:ptCount val="26"/>
                <c:pt idx="0">
                  <c:v>H10年</c:v>
                </c:pt>
                <c:pt idx="1">
                  <c:v>11年</c:v>
                </c:pt>
                <c:pt idx="2">
                  <c:v>12年</c:v>
                </c:pt>
                <c:pt idx="3">
                  <c:v>13年</c:v>
                </c:pt>
                <c:pt idx="4">
                  <c:v>14年</c:v>
                </c:pt>
                <c:pt idx="5">
                  <c:v>15年</c:v>
                </c:pt>
                <c:pt idx="6">
                  <c:v>16年</c:v>
                </c:pt>
                <c:pt idx="7">
                  <c:v>17年</c:v>
                </c:pt>
                <c:pt idx="8">
                  <c:v>18年</c:v>
                </c:pt>
                <c:pt idx="9">
                  <c:v>19年</c:v>
                </c:pt>
                <c:pt idx="10">
                  <c:v>20年</c:v>
                </c:pt>
                <c:pt idx="11">
                  <c:v>21年</c:v>
                </c:pt>
                <c:pt idx="12">
                  <c:v>22年</c:v>
                </c:pt>
                <c:pt idx="13">
                  <c:v>23年</c:v>
                </c:pt>
                <c:pt idx="14">
                  <c:v>24年</c:v>
                </c:pt>
                <c:pt idx="15">
                  <c:v>25年</c:v>
                </c:pt>
                <c:pt idx="16">
                  <c:v>26年</c:v>
                </c:pt>
                <c:pt idx="17">
                  <c:v>27年</c:v>
                </c:pt>
                <c:pt idx="18">
                  <c:v>28年</c:v>
                </c:pt>
                <c:pt idx="19">
                  <c:v>29年</c:v>
                </c:pt>
                <c:pt idx="20">
                  <c:v>30年</c:v>
                </c:pt>
                <c:pt idx="21">
                  <c:v>31年</c:v>
                </c:pt>
                <c:pt idx="22">
                  <c:v>R2年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'3'!$Z$6:$Z$31</c:f>
              <c:numCache>
                <c:formatCode>#,##0</c:formatCode>
                <c:ptCount val="26"/>
                <c:pt idx="0">
                  <c:v>1750</c:v>
                </c:pt>
                <c:pt idx="1">
                  <c:v>1760</c:v>
                </c:pt>
                <c:pt idx="2">
                  <c:v>1763</c:v>
                </c:pt>
                <c:pt idx="3">
                  <c:v>1766</c:v>
                </c:pt>
                <c:pt idx="4">
                  <c:v>1771</c:v>
                </c:pt>
                <c:pt idx="5">
                  <c:v>1799</c:v>
                </c:pt>
                <c:pt idx="6">
                  <c:v>1798</c:v>
                </c:pt>
                <c:pt idx="7">
                  <c:v>1782</c:v>
                </c:pt>
                <c:pt idx="8">
                  <c:v>2081</c:v>
                </c:pt>
                <c:pt idx="9">
                  <c:v>2063</c:v>
                </c:pt>
                <c:pt idx="10">
                  <c:v>2060</c:v>
                </c:pt>
                <c:pt idx="11">
                  <c:v>2316</c:v>
                </c:pt>
                <c:pt idx="12">
                  <c:v>2328</c:v>
                </c:pt>
                <c:pt idx="13">
                  <c:v>2342</c:v>
                </c:pt>
                <c:pt idx="14">
                  <c:v>2341</c:v>
                </c:pt>
                <c:pt idx="15">
                  <c:v>2406</c:v>
                </c:pt>
                <c:pt idx="16">
                  <c:v>2382</c:v>
                </c:pt>
                <c:pt idx="17">
                  <c:v>2383</c:v>
                </c:pt>
                <c:pt idx="18">
                  <c:v>2361</c:v>
                </c:pt>
                <c:pt idx="19">
                  <c:v>2368</c:v>
                </c:pt>
                <c:pt idx="20">
                  <c:v>2371</c:v>
                </c:pt>
                <c:pt idx="21">
                  <c:v>2360</c:v>
                </c:pt>
                <c:pt idx="22">
                  <c:v>2354</c:v>
                </c:pt>
                <c:pt idx="23">
                  <c:v>2353</c:v>
                </c:pt>
                <c:pt idx="24">
                  <c:v>2346</c:v>
                </c:pt>
                <c:pt idx="25">
                  <c:v>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5-46FA-847A-22D48AA8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448"/>
        <c:axId val="48994176"/>
      </c:lineChart>
      <c:dateAx>
        <c:axId val="48973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256"/>
        <c:crosses val="autoZero"/>
        <c:auto val="0"/>
        <c:lblOffset val="100"/>
        <c:baseTimeUnit val="days"/>
        <c:majorUnit val="2"/>
        <c:minorUnit val="1"/>
      </c:dateAx>
      <c:valAx>
        <c:axId val="48992256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3696"/>
        <c:crosses val="autoZero"/>
        <c:crossBetween val="between"/>
        <c:majorUnit val="500"/>
      </c:valAx>
      <c:valAx>
        <c:axId val="48994176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00448"/>
        <c:crosses val="max"/>
        <c:crossBetween val="between"/>
      </c:valAx>
      <c:dateAx>
        <c:axId val="49000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8994176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4"/>
              <c:layout>
                <c:manualLayout>
                  <c:x val="-5.79381676575460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B-43BB-8FAF-7B4F585D3F09}"/>
                </c:ext>
              </c:extLst>
            </c:dLbl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-107</c:v>
                </c:pt>
                <c:pt idx="1">
                  <c:v>-134</c:v>
                </c:pt>
                <c:pt idx="2">
                  <c:v>-169</c:v>
                </c:pt>
                <c:pt idx="3">
                  <c:v>-136</c:v>
                </c:pt>
                <c:pt idx="4">
                  <c:v>-144</c:v>
                </c:pt>
                <c:pt idx="5">
                  <c:v>-108</c:v>
                </c:pt>
                <c:pt idx="6">
                  <c:v>-128</c:v>
                </c:pt>
                <c:pt idx="7">
                  <c:v>-155</c:v>
                </c:pt>
                <c:pt idx="8">
                  <c:v>-166</c:v>
                </c:pt>
                <c:pt idx="9">
                  <c:v>-167</c:v>
                </c:pt>
                <c:pt idx="10">
                  <c:v>-168</c:v>
                </c:pt>
                <c:pt idx="11">
                  <c:v>-187</c:v>
                </c:pt>
                <c:pt idx="12">
                  <c:v>-209</c:v>
                </c:pt>
                <c:pt idx="13">
                  <c:v>-233</c:v>
                </c:pt>
                <c:pt idx="14">
                  <c:v>-276</c:v>
                </c:pt>
                <c:pt idx="15">
                  <c:v>-186</c:v>
                </c:pt>
                <c:pt idx="16">
                  <c:v>-125</c:v>
                </c:pt>
                <c:pt idx="17">
                  <c:v>-82</c:v>
                </c:pt>
                <c:pt idx="18">
                  <c:v>-53</c:v>
                </c:pt>
                <c:pt idx="19">
                  <c:v>-13</c:v>
                </c:pt>
                <c:pt idx="2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B-43BB-8FAF-7B4F585D3F09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99</c:v>
                </c:pt>
                <c:pt idx="1">
                  <c:v>113</c:v>
                </c:pt>
                <c:pt idx="2">
                  <c:v>126</c:v>
                </c:pt>
                <c:pt idx="3">
                  <c:v>144</c:v>
                </c:pt>
                <c:pt idx="4">
                  <c:v>114</c:v>
                </c:pt>
                <c:pt idx="5">
                  <c:v>101</c:v>
                </c:pt>
                <c:pt idx="6">
                  <c:v>114</c:v>
                </c:pt>
                <c:pt idx="7">
                  <c:v>135</c:v>
                </c:pt>
                <c:pt idx="8">
                  <c:v>164</c:v>
                </c:pt>
                <c:pt idx="9">
                  <c:v>178</c:v>
                </c:pt>
                <c:pt idx="10">
                  <c:v>170</c:v>
                </c:pt>
                <c:pt idx="11">
                  <c:v>177</c:v>
                </c:pt>
                <c:pt idx="12">
                  <c:v>204</c:v>
                </c:pt>
                <c:pt idx="13">
                  <c:v>246</c:v>
                </c:pt>
                <c:pt idx="14">
                  <c:v>259</c:v>
                </c:pt>
                <c:pt idx="15">
                  <c:v>173</c:v>
                </c:pt>
                <c:pt idx="16">
                  <c:v>185</c:v>
                </c:pt>
                <c:pt idx="17">
                  <c:v>172</c:v>
                </c:pt>
                <c:pt idx="18">
                  <c:v>146</c:v>
                </c:pt>
                <c:pt idx="19">
                  <c:v>52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B-43BB-8FAF-7B4F585D3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614848"/>
        <c:axId val="49616768"/>
      </c:barChart>
      <c:catAx>
        <c:axId val="49614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16768"/>
        <c:scaling>
          <c:orientation val="minMax"/>
          <c:min val="-30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484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5-4F45-92E1-43C4FF56CA31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5-4F45-92E1-43C4FF56CA31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5-4F45-92E1-43C4FF56CA31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5-4F45-92E1-43C4FF56CA31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5-4F45-92E1-43C4FF56CA31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5-4F45-92E1-43C4FF56CA31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'8'!$P$7:$P$10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'8'!$Q$7:$Q$10</c:f>
              <c:numCache>
                <c:formatCode>#,##0_);[Red]\(#,##0\)</c:formatCode>
                <c:ptCount val="4"/>
                <c:pt idx="0">
                  <c:v>1119</c:v>
                </c:pt>
                <c:pt idx="1">
                  <c:v>3175</c:v>
                </c:pt>
                <c:pt idx="2">
                  <c:v>969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65-4F45-92E1-43C4FF56C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'10'!$AH$4:$AW$4</c:f>
              <c:strCache>
                <c:ptCount val="16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R元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'10'!$AH$5:$AW$5</c:f>
              <c:numCache>
                <c:formatCode>General</c:formatCode>
                <c:ptCount val="16"/>
                <c:pt idx="0">
                  <c:v>47</c:v>
                </c:pt>
                <c:pt idx="1">
                  <c:v>57</c:v>
                </c:pt>
                <c:pt idx="2" formatCode="0;&quot;△ &quot;0">
                  <c:v>48</c:v>
                </c:pt>
                <c:pt idx="3">
                  <c:v>70</c:v>
                </c:pt>
                <c:pt idx="4">
                  <c:v>41</c:v>
                </c:pt>
                <c:pt idx="5" formatCode="0;&quot;△ &quot;0">
                  <c:v>67</c:v>
                </c:pt>
                <c:pt idx="6" formatCode="0;&quot;△ &quot;0">
                  <c:v>49</c:v>
                </c:pt>
                <c:pt idx="7">
                  <c:v>56</c:v>
                </c:pt>
                <c:pt idx="8">
                  <c:v>54</c:v>
                </c:pt>
                <c:pt idx="9">
                  <c:v>44</c:v>
                </c:pt>
                <c:pt idx="10">
                  <c:v>43</c:v>
                </c:pt>
                <c:pt idx="11">
                  <c:v>44</c:v>
                </c:pt>
                <c:pt idx="12" formatCode="0;&quot;△ &quot;0">
                  <c:v>42</c:v>
                </c:pt>
                <c:pt idx="13" formatCode="0;&quot;△ &quot;0">
                  <c:v>33</c:v>
                </c:pt>
                <c:pt idx="14" formatCode="0;&quot;△ &quot;0">
                  <c:v>45</c:v>
                </c:pt>
                <c:pt idx="15" formatCode="0;&quot;△ &quot;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4-4E7D-8CA6-F303A83300EF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'10'!$AH$4:$AW$4</c:f>
              <c:strCache>
                <c:ptCount val="16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R元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'10'!$AH$6:$AW$6</c:f>
              <c:numCache>
                <c:formatCode>General</c:formatCode>
                <c:ptCount val="16"/>
                <c:pt idx="0">
                  <c:v>89</c:v>
                </c:pt>
                <c:pt idx="1">
                  <c:v>95</c:v>
                </c:pt>
                <c:pt idx="2" formatCode="0;&quot;△ &quot;0">
                  <c:v>81</c:v>
                </c:pt>
                <c:pt idx="3">
                  <c:v>99</c:v>
                </c:pt>
                <c:pt idx="4">
                  <c:v>117</c:v>
                </c:pt>
                <c:pt idx="5" formatCode="0;&quot;△ &quot;0">
                  <c:v>101</c:v>
                </c:pt>
                <c:pt idx="6" formatCode="0;&quot;△ &quot;0">
                  <c:v>99</c:v>
                </c:pt>
                <c:pt idx="7">
                  <c:v>87</c:v>
                </c:pt>
                <c:pt idx="8">
                  <c:v>106</c:v>
                </c:pt>
                <c:pt idx="9">
                  <c:v>113</c:v>
                </c:pt>
                <c:pt idx="10">
                  <c:v>111</c:v>
                </c:pt>
                <c:pt idx="11">
                  <c:v>111</c:v>
                </c:pt>
                <c:pt idx="12" formatCode="0;&quot;△ &quot;0">
                  <c:v>102</c:v>
                </c:pt>
                <c:pt idx="13" formatCode="0;&quot;△ &quot;0">
                  <c:v>99</c:v>
                </c:pt>
                <c:pt idx="14" formatCode="0;&quot;△ &quot;0">
                  <c:v>121</c:v>
                </c:pt>
                <c:pt idx="15" formatCode="0;&quot;△ &quot;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4-4E7D-8CA6-F303A833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77344"/>
        <c:axId val="49607808"/>
      </c:barChart>
      <c:catAx>
        <c:axId val="49577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7808"/>
        <c:crosses val="autoZero"/>
        <c:auto val="1"/>
        <c:lblAlgn val="ctr"/>
        <c:lblOffset val="100"/>
        <c:noMultiLvlLbl val="0"/>
      </c:catAx>
      <c:valAx>
        <c:axId val="4960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577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'10'!$AH$7:$AW$7</c:f>
              <c:strCache>
                <c:ptCount val="16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R元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'10'!$AH$8:$AW$8</c:f>
              <c:numCache>
                <c:formatCode>General</c:formatCode>
                <c:ptCount val="16"/>
                <c:pt idx="0">
                  <c:v>225</c:v>
                </c:pt>
                <c:pt idx="1">
                  <c:v>202</c:v>
                </c:pt>
                <c:pt idx="2" formatCode="0;&quot;△ &quot;0">
                  <c:v>189</c:v>
                </c:pt>
                <c:pt idx="3">
                  <c:v>233</c:v>
                </c:pt>
                <c:pt idx="4">
                  <c:v>200</c:v>
                </c:pt>
                <c:pt idx="5" formatCode="0;&quot;△ &quot;0">
                  <c:v>229</c:v>
                </c:pt>
                <c:pt idx="6" formatCode="0;&quot;△ &quot;0">
                  <c:v>209</c:v>
                </c:pt>
                <c:pt idx="7">
                  <c:v>195</c:v>
                </c:pt>
                <c:pt idx="8">
                  <c:v>184</c:v>
                </c:pt>
                <c:pt idx="9">
                  <c:v>209</c:v>
                </c:pt>
                <c:pt idx="10">
                  <c:v>186</c:v>
                </c:pt>
                <c:pt idx="11">
                  <c:v>183</c:v>
                </c:pt>
                <c:pt idx="12" formatCode="0;&quot;△ &quot;0">
                  <c:v>203</c:v>
                </c:pt>
                <c:pt idx="13" formatCode="0;&quot;△ &quot;0">
                  <c:v>150</c:v>
                </c:pt>
                <c:pt idx="14" formatCode="0;&quot;△ &quot;0">
                  <c:v>176</c:v>
                </c:pt>
                <c:pt idx="15" formatCode="0;&quot;△ &quot;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C-4BD2-A5F4-96B0537B22FC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'10'!$AH$7:$AW$7</c:f>
              <c:strCache>
                <c:ptCount val="16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R元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'10'!$AH$9:$AW$9</c:f>
              <c:numCache>
                <c:formatCode>General</c:formatCode>
                <c:ptCount val="16"/>
                <c:pt idx="0">
                  <c:v>208</c:v>
                </c:pt>
                <c:pt idx="1">
                  <c:v>279</c:v>
                </c:pt>
                <c:pt idx="2" formatCode="0;&quot;△ &quot;0">
                  <c:v>270</c:v>
                </c:pt>
                <c:pt idx="3">
                  <c:v>248</c:v>
                </c:pt>
                <c:pt idx="4">
                  <c:v>217</c:v>
                </c:pt>
                <c:pt idx="5" formatCode="0;&quot;△ &quot;0">
                  <c:v>220</c:v>
                </c:pt>
                <c:pt idx="6" formatCode="0;&quot;△ &quot;0">
                  <c:v>285</c:v>
                </c:pt>
                <c:pt idx="7">
                  <c:v>220</c:v>
                </c:pt>
                <c:pt idx="8">
                  <c:v>231</c:v>
                </c:pt>
                <c:pt idx="9">
                  <c:v>212</c:v>
                </c:pt>
                <c:pt idx="10">
                  <c:v>187</c:v>
                </c:pt>
                <c:pt idx="11">
                  <c:v>250</c:v>
                </c:pt>
                <c:pt idx="12" formatCode="0;&quot;△ &quot;0">
                  <c:v>246</c:v>
                </c:pt>
                <c:pt idx="13" formatCode="0;&quot;△ &quot;0">
                  <c:v>201</c:v>
                </c:pt>
                <c:pt idx="14" formatCode="0;&quot;△ &quot;0">
                  <c:v>166</c:v>
                </c:pt>
                <c:pt idx="15" formatCode="0;&quot;△ &quot;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C-4BD2-A5F4-96B0537B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978368"/>
        <c:axId val="49980160"/>
      </c:barChart>
      <c:catAx>
        <c:axId val="4997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80160"/>
        <c:crosses val="autoZero"/>
        <c:auto val="1"/>
        <c:lblAlgn val="ctr"/>
        <c:lblOffset val="100"/>
        <c:noMultiLvlLbl val="0"/>
      </c:catAx>
      <c:valAx>
        <c:axId val="4998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83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3FDC1E-C0F1-433F-93EA-195D818A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66676</xdr:rowOff>
    </xdr:from>
    <xdr:to>
      <xdr:col>21</xdr:col>
      <xdr:colOff>249621</xdr:colOff>
      <xdr:row>58</xdr:row>
      <xdr:rowOff>61913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63380A-97F2-4AE7-AF87-19E0499B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D4F6BA-F43E-4A0E-B253-D1C54304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74AC9B-4AFE-4AE7-80CB-A679B8D661C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A22F48-766A-412C-926C-7924FA622F8F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12</xdr:col>
      <xdr:colOff>390525</xdr:colOff>
      <xdr:row>54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08E7F5-7E51-4C28-8D77-F0DEDAAE6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E78283-E6F1-4C18-BB85-F7A309455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F8E83C-A3E7-44AD-BAFD-C7EFBEAF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v300\&#32207;&#21209;&#35506;\&#32113;&#35336;&#38306;&#20418;\&#38463;&#26234;&#26449;&#12398;&#32113;&#35336;\2023\HP&#29992;&#20998;&#21106;\00&#26368;&#32066;&#31295;.xlsx" TargetMode="External"/><Relationship Id="rId1" Type="http://schemas.openxmlformats.org/officeDocument/2006/relationships/externalLinkPath" Target="00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99"/>
    </sheetNames>
    <sheetDataSet>
      <sheetData sheetId="0"/>
      <sheetData sheetId="1"/>
      <sheetData sheetId="2"/>
      <sheetData sheetId="3">
        <row r="5">
          <cell r="Z5" t="str">
            <v>世帯数（戸）</v>
          </cell>
          <cell r="AA5" t="str">
            <v>男</v>
          </cell>
          <cell r="AB5" t="str">
            <v>女</v>
          </cell>
        </row>
        <row r="6">
          <cell r="Y6" t="str">
            <v>H10年</v>
          </cell>
          <cell r="Z6">
            <v>1750</v>
          </cell>
          <cell r="AA6">
            <v>2972</v>
          </cell>
          <cell r="AB6">
            <v>3165</v>
          </cell>
        </row>
        <row r="7">
          <cell r="Y7" t="str">
            <v>11年</v>
          </cell>
          <cell r="Z7">
            <v>1760</v>
          </cell>
          <cell r="AA7">
            <v>2967</v>
          </cell>
          <cell r="AB7">
            <v>3148</v>
          </cell>
        </row>
        <row r="8">
          <cell r="Y8" t="str">
            <v>12年</v>
          </cell>
          <cell r="Z8">
            <v>1763</v>
          </cell>
          <cell r="AA8">
            <v>2957</v>
          </cell>
          <cell r="AB8">
            <v>3148</v>
          </cell>
        </row>
        <row r="9">
          <cell r="Y9" t="str">
            <v>13年</v>
          </cell>
          <cell r="Z9">
            <v>1766</v>
          </cell>
          <cell r="AA9">
            <v>2938</v>
          </cell>
          <cell r="AB9">
            <v>3162</v>
          </cell>
        </row>
        <row r="10">
          <cell r="Y10" t="str">
            <v>14年</v>
          </cell>
          <cell r="Z10">
            <v>1771</v>
          </cell>
          <cell r="AA10">
            <v>2917</v>
          </cell>
          <cell r="AB10">
            <v>3134</v>
          </cell>
        </row>
        <row r="11">
          <cell r="Y11" t="str">
            <v>15年</v>
          </cell>
          <cell r="Z11">
            <v>1799</v>
          </cell>
          <cell r="AA11">
            <v>2936</v>
          </cell>
          <cell r="AB11">
            <v>3110</v>
          </cell>
        </row>
        <row r="12">
          <cell r="Y12" t="str">
            <v>16年</v>
          </cell>
          <cell r="Z12">
            <v>1798</v>
          </cell>
          <cell r="AA12">
            <v>2918</v>
          </cell>
          <cell r="AB12">
            <v>3113</v>
          </cell>
        </row>
        <row r="13">
          <cell r="Y13" t="str">
            <v>17年</v>
          </cell>
          <cell r="Z13">
            <v>1782</v>
          </cell>
          <cell r="AA13">
            <v>2865</v>
          </cell>
          <cell r="AB13">
            <v>3080</v>
          </cell>
        </row>
        <row r="14">
          <cell r="Y14" t="str">
            <v>18年</v>
          </cell>
          <cell r="Z14">
            <v>2081</v>
          </cell>
          <cell r="AA14">
            <v>3200</v>
          </cell>
          <cell r="AB14">
            <v>3430</v>
          </cell>
        </row>
        <row r="15">
          <cell r="Y15" t="str">
            <v>19年</v>
          </cell>
          <cell r="Z15">
            <v>2063</v>
          </cell>
          <cell r="AA15">
            <v>3131</v>
          </cell>
          <cell r="AB15">
            <v>3362</v>
          </cell>
        </row>
        <row r="16">
          <cell r="Y16" t="str">
            <v>20年</v>
          </cell>
          <cell r="Z16">
            <v>2060</v>
          </cell>
          <cell r="AA16">
            <v>3109</v>
          </cell>
          <cell r="AB16">
            <v>3357</v>
          </cell>
        </row>
        <row r="17">
          <cell r="Y17" t="str">
            <v>21年</v>
          </cell>
          <cell r="Z17">
            <v>2316</v>
          </cell>
          <cell r="AA17">
            <v>3405</v>
          </cell>
          <cell r="AB17">
            <v>3667</v>
          </cell>
        </row>
        <row r="18">
          <cell r="Y18" t="str">
            <v>22年</v>
          </cell>
          <cell r="Z18">
            <v>2328</v>
          </cell>
          <cell r="AA18">
            <v>3366</v>
          </cell>
          <cell r="AB18">
            <v>3596</v>
          </cell>
        </row>
        <row r="19">
          <cell r="Y19" t="str">
            <v>23年</v>
          </cell>
          <cell r="Z19">
            <v>2342</v>
          </cell>
          <cell r="AA19">
            <v>3354</v>
          </cell>
          <cell r="AB19">
            <v>3563</v>
          </cell>
        </row>
        <row r="20">
          <cell r="Y20" t="str">
            <v>24年</v>
          </cell>
          <cell r="Z20">
            <v>2341</v>
          </cell>
          <cell r="AA20">
            <v>3308</v>
          </cell>
          <cell r="AB20">
            <v>3520</v>
          </cell>
        </row>
        <row r="21">
          <cell r="Y21" t="str">
            <v>25年</v>
          </cell>
          <cell r="Z21">
            <v>2406</v>
          </cell>
          <cell r="AA21">
            <v>3332</v>
          </cell>
          <cell r="AB21">
            <v>3599</v>
          </cell>
        </row>
        <row r="22">
          <cell r="Y22" t="str">
            <v>26年</v>
          </cell>
          <cell r="Z22">
            <v>2382</v>
          </cell>
          <cell r="AA22">
            <v>3273</v>
          </cell>
          <cell r="AB22">
            <v>3537</v>
          </cell>
        </row>
        <row r="23">
          <cell r="Y23" t="str">
            <v>27年</v>
          </cell>
          <cell r="Z23">
            <v>2383</v>
          </cell>
          <cell r="AA23">
            <v>3265</v>
          </cell>
          <cell r="AB23">
            <v>3491</v>
          </cell>
        </row>
        <row r="24">
          <cell r="Y24" t="str">
            <v>28年</v>
          </cell>
          <cell r="Z24">
            <v>2361</v>
          </cell>
          <cell r="AA24">
            <v>3221</v>
          </cell>
          <cell r="AB24">
            <v>3435</v>
          </cell>
        </row>
        <row r="25">
          <cell r="Y25" t="str">
            <v>29年</v>
          </cell>
          <cell r="Z25">
            <v>2368</v>
          </cell>
          <cell r="AA25">
            <v>3177</v>
          </cell>
          <cell r="AB25">
            <v>3403</v>
          </cell>
        </row>
        <row r="26">
          <cell r="Y26" t="str">
            <v>30年</v>
          </cell>
          <cell r="Z26">
            <v>2371</v>
          </cell>
          <cell r="AA26">
            <v>3145</v>
          </cell>
          <cell r="AB26">
            <v>3366</v>
          </cell>
        </row>
        <row r="27">
          <cell r="Y27" t="str">
            <v>31年</v>
          </cell>
          <cell r="Z27">
            <v>2360</v>
          </cell>
          <cell r="AA27">
            <v>3082</v>
          </cell>
          <cell r="AB27">
            <v>3297</v>
          </cell>
        </row>
        <row r="28">
          <cell r="Y28" t="str">
            <v>R2年</v>
          </cell>
          <cell r="Z28">
            <v>2354</v>
          </cell>
          <cell r="AA28">
            <v>3046</v>
          </cell>
          <cell r="AB28">
            <v>3228</v>
          </cell>
        </row>
        <row r="29">
          <cell r="Y29" t="str">
            <v>3年</v>
          </cell>
          <cell r="Z29">
            <v>2353</v>
          </cell>
          <cell r="AA29">
            <v>2997</v>
          </cell>
          <cell r="AB29">
            <v>3160</v>
          </cell>
        </row>
        <row r="30">
          <cell r="Y30" t="str">
            <v>4年</v>
          </cell>
          <cell r="Z30">
            <v>2346</v>
          </cell>
          <cell r="AA30">
            <v>2973</v>
          </cell>
          <cell r="AB30">
            <v>3136</v>
          </cell>
        </row>
        <row r="31">
          <cell r="Y31" t="str">
            <v>5年</v>
          </cell>
          <cell r="Z31">
            <v>2330</v>
          </cell>
          <cell r="AA31">
            <v>2948</v>
          </cell>
          <cell r="AB31">
            <v>3082</v>
          </cell>
        </row>
      </sheetData>
      <sheetData sheetId="4">
        <row r="4">
          <cell r="M4" t="str">
            <v>男</v>
          </cell>
          <cell r="N4" t="str">
            <v>女</v>
          </cell>
        </row>
        <row r="5">
          <cell r="L5" t="str">
            <v>0～4</v>
          </cell>
          <cell r="M5">
            <v>-107</v>
          </cell>
          <cell r="N5">
            <v>99</v>
          </cell>
        </row>
        <row r="6">
          <cell r="L6" t="str">
            <v>5～9</v>
          </cell>
          <cell r="M6">
            <v>-134</v>
          </cell>
          <cell r="N6">
            <v>113</v>
          </cell>
        </row>
        <row r="7">
          <cell r="L7" t="str">
            <v>10～14</v>
          </cell>
          <cell r="M7">
            <v>-169</v>
          </cell>
          <cell r="N7">
            <v>126</v>
          </cell>
        </row>
        <row r="8">
          <cell r="L8" t="str">
            <v>15～19</v>
          </cell>
          <cell r="M8">
            <v>-136</v>
          </cell>
          <cell r="N8">
            <v>144</v>
          </cell>
        </row>
        <row r="9">
          <cell r="L9" t="str">
            <v>20～24</v>
          </cell>
          <cell r="M9">
            <v>-144</v>
          </cell>
          <cell r="N9">
            <v>114</v>
          </cell>
        </row>
        <row r="10">
          <cell r="L10" t="str">
            <v>25～29</v>
          </cell>
          <cell r="M10">
            <v>-108</v>
          </cell>
          <cell r="N10">
            <v>101</v>
          </cell>
        </row>
        <row r="11">
          <cell r="L11" t="str">
            <v>30～34</v>
          </cell>
          <cell r="M11">
            <v>-128</v>
          </cell>
          <cell r="N11">
            <v>114</v>
          </cell>
        </row>
        <row r="12">
          <cell r="L12" t="str">
            <v>35～39</v>
          </cell>
          <cell r="M12">
            <v>-155</v>
          </cell>
          <cell r="N12">
            <v>135</v>
          </cell>
        </row>
        <row r="13">
          <cell r="L13" t="str">
            <v>40～44</v>
          </cell>
          <cell r="M13">
            <v>-166</v>
          </cell>
          <cell r="N13">
            <v>164</v>
          </cell>
        </row>
        <row r="14">
          <cell r="L14" t="str">
            <v>45～49</v>
          </cell>
          <cell r="M14">
            <v>-167</v>
          </cell>
          <cell r="N14">
            <v>178</v>
          </cell>
        </row>
        <row r="15">
          <cell r="L15" t="str">
            <v>50～54</v>
          </cell>
          <cell r="M15">
            <v>-168</v>
          </cell>
          <cell r="N15">
            <v>170</v>
          </cell>
        </row>
        <row r="16">
          <cell r="L16" t="str">
            <v>55～59</v>
          </cell>
          <cell r="M16">
            <v>-187</v>
          </cell>
          <cell r="N16">
            <v>177</v>
          </cell>
        </row>
        <row r="17">
          <cell r="L17" t="str">
            <v>60～64</v>
          </cell>
          <cell r="M17">
            <v>-209</v>
          </cell>
          <cell r="N17">
            <v>204</v>
          </cell>
        </row>
        <row r="18">
          <cell r="L18" t="str">
            <v>65～69</v>
          </cell>
          <cell r="M18">
            <v>-233</v>
          </cell>
          <cell r="N18">
            <v>246</v>
          </cell>
        </row>
        <row r="19">
          <cell r="L19" t="str">
            <v>70～74</v>
          </cell>
          <cell r="M19">
            <v>-276</v>
          </cell>
          <cell r="N19">
            <v>259</v>
          </cell>
        </row>
        <row r="20">
          <cell r="L20" t="str">
            <v>75～79</v>
          </cell>
          <cell r="M20">
            <v>-186</v>
          </cell>
          <cell r="N20">
            <v>173</v>
          </cell>
        </row>
        <row r="21">
          <cell r="L21" t="str">
            <v>80～84</v>
          </cell>
          <cell r="M21">
            <v>-125</v>
          </cell>
          <cell r="N21">
            <v>185</v>
          </cell>
        </row>
        <row r="22">
          <cell r="L22" t="str">
            <v>85～89</v>
          </cell>
          <cell r="M22">
            <v>-82</v>
          </cell>
          <cell r="N22">
            <v>172</v>
          </cell>
        </row>
        <row r="23">
          <cell r="L23" t="str">
            <v>90～94</v>
          </cell>
          <cell r="M23">
            <v>-53</v>
          </cell>
          <cell r="N23">
            <v>146</v>
          </cell>
        </row>
        <row r="24">
          <cell r="L24" t="str">
            <v>95～99</v>
          </cell>
          <cell r="M24">
            <v>-13</v>
          </cell>
          <cell r="N24">
            <v>52</v>
          </cell>
        </row>
        <row r="25">
          <cell r="L25" t="str">
            <v>100～</v>
          </cell>
          <cell r="M25">
            <v>-2</v>
          </cell>
          <cell r="N25">
            <v>10</v>
          </cell>
        </row>
      </sheetData>
      <sheetData sheetId="5"/>
      <sheetData sheetId="6"/>
      <sheetData sheetId="7"/>
      <sheetData sheetId="8">
        <row r="7">
          <cell r="P7" t="str">
            <v>未婚</v>
          </cell>
          <cell r="Q7">
            <v>1119</v>
          </cell>
        </row>
        <row r="8">
          <cell r="P8" t="str">
            <v>有配偶</v>
          </cell>
          <cell r="Q8">
            <v>3175</v>
          </cell>
        </row>
        <row r="9">
          <cell r="P9" t="str">
            <v>死別・離別</v>
          </cell>
          <cell r="Q9">
            <v>969</v>
          </cell>
        </row>
        <row r="10">
          <cell r="P10" t="str">
            <v>不詳</v>
          </cell>
          <cell r="Q10">
            <v>11</v>
          </cell>
        </row>
      </sheetData>
      <sheetData sheetId="9"/>
      <sheetData sheetId="10">
        <row r="4">
          <cell r="AH4" t="str">
            <v>H19</v>
          </cell>
          <cell r="AI4">
            <v>20</v>
          </cell>
          <cell r="AJ4">
            <v>21</v>
          </cell>
          <cell r="AK4">
            <v>22</v>
          </cell>
          <cell r="AL4">
            <v>23</v>
          </cell>
          <cell r="AM4">
            <v>24</v>
          </cell>
          <cell r="AN4">
            <v>25</v>
          </cell>
          <cell r="AO4">
            <v>26</v>
          </cell>
          <cell r="AP4">
            <v>27</v>
          </cell>
          <cell r="AQ4">
            <v>28</v>
          </cell>
          <cell r="AR4">
            <v>29</v>
          </cell>
          <cell r="AS4">
            <v>30</v>
          </cell>
          <cell r="AT4" t="str">
            <v>R元</v>
          </cell>
          <cell r="AU4">
            <v>2</v>
          </cell>
          <cell r="AV4">
            <v>3</v>
          </cell>
          <cell r="AW4">
            <v>4</v>
          </cell>
        </row>
        <row r="5">
          <cell r="AG5" t="str">
            <v>出生</v>
          </cell>
          <cell r="AH5">
            <v>47</v>
          </cell>
          <cell r="AI5">
            <v>57</v>
          </cell>
          <cell r="AJ5">
            <v>48</v>
          </cell>
          <cell r="AK5">
            <v>70</v>
          </cell>
          <cell r="AL5">
            <v>41</v>
          </cell>
          <cell r="AM5">
            <v>67</v>
          </cell>
          <cell r="AN5">
            <v>49</v>
          </cell>
          <cell r="AO5">
            <v>56</v>
          </cell>
          <cell r="AP5">
            <v>54</v>
          </cell>
          <cell r="AQ5">
            <v>44</v>
          </cell>
          <cell r="AR5">
            <v>43</v>
          </cell>
          <cell r="AS5">
            <v>44</v>
          </cell>
          <cell r="AT5">
            <v>42</v>
          </cell>
          <cell r="AU5">
            <v>33</v>
          </cell>
          <cell r="AV5">
            <v>45</v>
          </cell>
          <cell r="AW5">
            <v>28</v>
          </cell>
        </row>
        <row r="6">
          <cell r="AG6" t="str">
            <v>死亡</v>
          </cell>
          <cell r="AH6">
            <v>89</v>
          </cell>
          <cell r="AI6">
            <v>95</v>
          </cell>
          <cell r="AJ6">
            <v>81</v>
          </cell>
          <cell r="AK6">
            <v>99</v>
          </cell>
          <cell r="AL6">
            <v>117</v>
          </cell>
          <cell r="AM6">
            <v>101</v>
          </cell>
          <cell r="AN6">
            <v>99</v>
          </cell>
          <cell r="AO6">
            <v>87</v>
          </cell>
          <cell r="AP6">
            <v>106</v>
          </cell>
          <cell r="AQ6">
            <v>113</v>
          </cell>
          <cell r="AR6">
            <v>111</v>
          </cell>
          <cell r="AS6">
            <v>111</v>
          </cell>
          <cell r="AT6">
            <v>102</v>
          </cell>
          <cell r="AU6">
            <v>99</v>
          </cell>
          <cell r="AV6">
            <v>121</v>
          </cell>
          <cell r="AW6">
            <v>103</v>
          </cell>
        </row>
        <row r="7">
          <cell r="AH7" t="str">
            <v>H19</v>
          </cell>
          <cell r="AI7">
            <v>20</v>
          </cell>
          <cell r="AJ7">
            <v>21</v>
          </cell>
          <cell r="AK7">
            <v>22</v>
          </cell>
          <cell r="AL7">
            <v>23</v>
          </cell>
          <cell r="AM7">
            <v>24</v>
          </cell>
          <cell r="AN7">
            <v>25</v>
          </cell>
          <cell r="AO7">
            <v>26</v>
          </cell>
          <cell r="AP7">
            <v>27</v>
          </cell>
          <cell r="AQ7">
            <v>28</v>
          </cell>
          <cell r="AR7">
            <v>29</v>
          </cell>
          <cell r="AS7">
            <v>30</v>
          </cell>
          <cell r="AT7" t="str">
            <v>R元</v>
          </cell>
          <cell r="AU7">
            <v>2</v>
          </cell>
          <cell r="AV7">
            <v>3</v>
          </cell>
          <cell r="AW7">
            <v>4</v>
          </cell>
        </row>
        <row r="8">
          <cell r="AG8" t="str">
            <v>転入</v>
          </cell>
          <cell r="AH8">
            <v>225</v>
          </cell>
          <cell r="AI8">
            <v>202</v>
          </cell>
          <cell r="AJ8">
            <v>189</v>
          </cell>
          <cell r="AK8">
            <v>233</v>
          </cell>
          <cell r="AL8">
            <v>200</v>
          </cell>
          <cell r="AM8">
            <v>229</v>
          </cell>
          <cell r="AN8">
            <v>209</v>
          </cell>
          <cell r="AO8">
            <v>195</v>
          </cell>
          <cell r="AP8">
            <v>184</v>
          </cell>
          <cell r="AQ8">
            <v>209</v>
          </cell>
          <cell r="AR8">
            <v>186</v>
          </cell>
          <cell r="AS8">
            <v>183</v>
          </cell>
          <cell r="AT8">
            <v>203</v>
          </cell>
          <cell r="AU8">
            <v>150</v>
          </cell>
          <cell r="AV8">
            <v>176</v>
          </cell>
          <cell r="AW8">
            <v>192</v>
          </cell>
        </row>
        <row r="9">
          <cell r="AG9" t="str">
            <v>転出</v>
          </cell>
          <cell r="AH9">
            <v>208</v>
          </cell>
          <cell r="AI9">
            <v>279</v>
          </cell>
          <cell r="AJ9">
            <v>270</v>
          </cell>
          <cell r="AK9">
            <v>248</v>
          </cell>
          <cell r="AL9">
            <v>217</v>
          </cell>
          <cell r="AM9">
            <v>220</v>
          </cell>
          <cell r="AN9">
            <v>285</v>
          </cell>
          <cell r="AO9">
            <v>220</v>
          </cell>
          <cell r="AP9">
            <v>231</v>
          </cell>
          <cell r="AQ9">
            <v>212</v>
          </cell>
          <cell r="AR9">
            <v>187</v>
          </cell>
          <cell r="AS9">
            <v>250</v>
          </cell>
          <cell r="AT9">
            <v>246</v>
          </cell>
          <cell r="AU9">
            <v>201</v>
          </cell>
          <cell r="AV9">
            <v>166</v>
          </cell>
          <cell r="AW9">
            <v>192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4104-EDFC-4DA8-83C8-6A620E18B3EF}">
  <sheetPr>
    <tabColor rgb="FF00B0F0"/>
    <pageSetUpPr fitToPage="1"/>
  </sheetPr>
  <dimension ref="A3:BE58"/>
  <sheetViews>
    <sheetView view="pageBreakPreview" zoomScaleNormal="100" zoomScaleSheetLayoutView="100" workbookViewId="0"/>
  </sheetViews>
  <sheetFormatPr defaultColWidth="2.625" defaultRowHeight="13.5" x14ac:dyDescent="0.15"/>
  <cols>
    <col min="1" max="1" width="2.5" style="24" customWidth="1"/>
    <col min="2" max="3" width="2.625" style="24" customWidth="1"/>
    <col min="4" max="4" width="2.625" style="24"/>
    <col min="5" max="6" width="2.625" style="24" customWidth="1"/>
    <col min="7" max="18" width="2.625" style="24"/>
    <col min="19" max="19" width="2.5" style="24" customWidth="1"/>
    <col min="20" max="16384" width="2.625" style="24"/>
  </cols>
  <sheetData>
    <row r="3" spans="1:34" x14ac:dyDescent="0.15">
      <c r="A3" s="24" t="s">
        <v>0</v>
      </c>
    </row>
    <row r="4" spans="1:34" x14ac:dyDescent="0.15">
      <c r="A4" s="24" t="s">
        <v>1</v>
      </c>
    </row>
    <row r="5" spans="1:34" x14ac:dyDescent="0.15">
      <c r="A5" s="24" t="s">
        <v>2</v>
      </c>
    </row>
    <row r="6" spans="1:34" x14ac:dyDescent="0.15">
      <c r="A6" s="24" t="s">
        <v>3</v>
      </c>
    </row>
    <row r="8" spans="1:34" x14ac:dyDescent="0.15">
      <c r="Q8" s="25" t="s">
        <v>4</v>
      </c>
    </row>
    <row r="16" spans="1:34" ht="13.5" customHeight="1" x14ac:dyDescent="0.15">
      <c r="A16" s="26" t="s">
        <v>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spans="1:34" ht="13.5" customHeight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ht="13.5" customHeight="1" x14ac:dyDescent="0.15">
      <c r="Y18" s="32"/>
    </row>
    <row r="19" spans="1:34" ht="13.5" customHeight="1" x14ac:dyDescent="0.15">
      <c r="Y19" s="32"/>
    </row>
    <row r="20" spans="1:34" ht="15" customHeight="1" x14ac:dyDescent="0.15">
      <c r="A20" s="33" t="s">
        <v>6</v>
      </c>
    </row>
    <row r="21" spans="1:34" ht="13.5" customHeight="1" x14ac:dyDescent="0.15">
      <c r="A21" s="34"/>
    </row>
    <row r="22" spans="1:34" ht="15" customHeight="1" x14ac:dyDescent="0.15">
      <c r="A22" s="35" t="s">
        <v>7</v>
      </c>
      <c r="B22" s="36"/>
      <c r="C22" s="37"/>
      <c r="D22" s="35" t="s">
        <v>8</v>
      </c>
      <c r="E22" s="36"/>
      <c r="F22" s="37"/>
      <c r="G22" s="35" t="s">
        <v>9</v>
      </c>
      <c r="H22" s="36"/>
      <c r="I22" s="37"/>
      <c r="J22" s="35" t="s">
        <v>10</v>
      </c>
      <c r="K22" s="36"/>
      <c r="L22" s="36"/>
      <c r="M22" s="37"/>
      <c r="N22" s="38" t="s">
        <v>11</v>
      </c>
      <c r="O22" s="39"/>
      <c r="P22" s="39"/>
      <c r="Q22" s="39"/>
      <c r="R22" s="39"/>
      <c r="S22" s="39"/>
      <c r="T22" s="39"/>
      <c r="U22" s="40"/>
      <c r="V22" s="38" t="s">
        <v>12</v>
      </c>
      <c r="W22" s="39"/>
      <c r="X22" s="39"/>
      <c r="Y22" s="39"/>
      <c r="Z22" s="39"/>
      <c r="AA22" s="39"/>
      <c r="AB22" s="39"/>
      <c r="AC22" s="39"/>
      <c r="AD22" s="39"/>
      <c r="AE22" s="40"/>
      <c r="AF22" s="41" t="s">
        <v>13</v>
      </c>
      <c r="AG22" s="42"/>
      <c r="AH22" s="43"/>
    </row>
    <row r="23" spans="1:34" ht="15" customHeight="1" x14ac:dyDescent="0.15">
      <c r="A23" s="44"/>
      <c r="B23" s="45"/>
      <c r="C23" s="46"/>
      <c r="D23" s="44"/>
      <c r="E23" s="45"/>
      <c r="F23" s="46"/>
      <c r="G23" s="44"/>
      <c r="H23" s="45"/>
      <c r="I23" s="46"/>
      <c r="J23" s="44"/>
      <c r="K23" s="45"/>
      <c r="L23" s="45"/>
      <c r="M23" s="46"/>
      <c r="N23" s="38" t="s">
        <v>14</v>
      </c>
      <c r="O23" s="39"/>
      <c r="P23" s="39"/>
      <c r="Q23" s="40"/>
      <c r="R23" s="38" t="s">
        <v>15</v>
      </c>
      <c r="S23" s="39"/>
      <c r="T23" s="39"/>
      <c r="U23" s="40"/>
      <c r="V23" s="38" t="s">
        <v>16</v>
      </c>
      <c r="W23" s="39"/>
      <c r="X23" s="39"/>
      <c r="Y23" s="39"/>
      <c r="Z23" s="40"/>
      <c r="AA23" s="38" t="s">
        <v>17</v>
      </c>
      <c r="AB23" s="39"/>
      <c r="AC23" s="39"/>
      <c r="AD23" s="39"/>
      <c r="AE23" s="40"/>
      <c r="AF23" s="47"/>
      <c r="AG23" s="48"/>
      <c r="AH23" s="49"/>
    </row>
    <row r="24" spans="1:34" ht="12" customHeight="1" x14ac:dyDescent="0.15">
      <c r="A24" s="50" t="s">
        <v>18</v>
      </c>
      <c r="B24" s="51"/>
      <c r="C24" s="52"/>
      <c r="D24" s="50" t="s">
        <v>19</v>
      </c>
      <c r="E24" s="51"/>
      <c r="F24" s="52"/>
      <c r="G24" s="50" t="s">
        <v>20</v>
      </c>
      <c r="H24" s="51"/>
      <c r="I24" s="52"/>
      <c r="J24" s="50" t="s">
        <v>21</v>
      </c>
      <c r="K24" s="51"/>
      <c r="L24" s="51"/>
      <c r="M24" s="52"/>
      <c r="N24" s="50" t="s">
        <v>22</v>
      </c>
      <c r="O24" s="51"/>
      <c r="P24" s="51"/>
      <c r="Q24" s="52"/>
      <c r="R24" s="50" t="s">
        <v>23</v>
      </c>
      <c r="S24" s="51"/>
      <c r="T24" s="51"/>
      <c r="U24" s="52"/>
      <c r="V24" s="50" t="s">
        <v>24</v>
      </c>
      <c r="W24" s="51"/>
      <c r="X24" s="51"/>
      <c r="Y24" s="51"/>
      <c r="Z24" s="52"/>
      <c r="AA24" s="50" t="s">
        <v>25</v>
      </c>
      <c r="AB24" s="51"/>
      <c r="AC24" s="51"/>
      <c r="AD24" s="51"/>
      <c r="AE24" s="52"/>
      <c r="AF24" s="50" t="s">
        <v>26</v>
      </c>
      <c r="AG24" s="51"/>
      <c r="AH24" s="52"/>
    </row>
    <row r="25" spans="1:34" ht="11.25" customHeight="1" x14ac:dyDescent="0.15">
      <c r="A25" s="53"/>
      <c r="B25" s="54"/>
      <c r="C25" s="55"/>
      <c r="D25" s="53"/>
      <c r="E25" s="54"/>
      <c r="F25" s="55"/>
      <c r="G25" s="53"/>
      <c r="H25" s="54"/>
      <c r="I25" s="55"/>
      <c r="J25" s="53"/>
      <c r="K25" s="54"/>
      <c r="L25" s="54"/>
      <c r="M25" s="55"/>
      <c r="N25" s="53"/>
      <c r="O25" s="54"/>
      <c r="P25" s="54"/>
      <c r="Q25" s="55"/>
      <c r="R25" s="53"/>
      <c r="S25" s="54"/>
      <c r="T25" s="54"/>
      <c r="U25" s="55"/>
      <c r="V25" s="53"/>
      <c r="W25" s="54"/>
      <c r="X25" s="54"/>
      <c r="Y25" s="54"/>
      <c r="Z25" s="55"/>
      <c r="AA25" s="53"/>
      <c r="AB25" s="54"/>
      <c r="AC25" s="54"/>
      <c r="AD25" s="54"/>
      <c r="AE25" s="55"/>
      <c r="AF25" s="53"/>
      <c r="AG25" s="54"/>
      <c r="AH25" s="55"/>
    </row>
    <row r="26" spans="1:34" ht="13.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Z26" s="32"/>
    </row>
    <row r="27" spans="1:34" ht="15" customHeight="1" x14ac:dyDescent="0.15">
      <c r="A27" s="33" t="s">
        <v>27</v>
      </c>
      <c r="F27" s="34"/>
    </row>
    <row r="28" spans="1:34" ht="13.5" customHeight="1" x14ac:dyDescent="0.15">
      <c r="A28" s="34"/>
      <c r="F28" s="34"/>
    </row>
    <row r="29" spans="1:34" ht="15" customHeight="1" x14ac:dyDescent="0.15">
      <c r="A29" s="38" t="s">
        <v>28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8" t="s">
        <v>29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56" t="s">
        <v>30</v>
      </c>
      <c r="AA29" s="56"/>
      <c r="AB29" s="56"/>
      <c r="AC29" s="56"/>
      <c r="AD29" s="56"/>
      <c r="AE29" s="56"/>
      <c r="AF29" s="56"/>
      <c r="AG29" s="56"/>
      <c r="AH29" s="56"/>
    </row>
    <row r="30" spans="1:34" ht="15" customHeight="1" x14ac:dyDescent="0.15">
      <c r="A30" s="57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7" t="s">
        <v>32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60" t="s">
        <v>33</v>
      </c>
      <c r="AA30" s="60"/>
      <c r="AB30" s="60"/>
      <c r="AC30" s="60"/>
      <c r="AD30" s="60"/>
      <c r="AE30" s="60"/>
      <c r="AF30" s="60"/>
      <c r="AG30" s="60"/>
      <c r="AH30" s="60"/>
    </row>
    <row r="31" spans="1:34" ht="13.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61"/>
      <c r="V31" s="61"/>
    </row>
    <row r="32" spans="1:34" ht="15" customHeight="1" x14ac:dyDescent="0.15">
      <c r="A32" s="33" t="s">
        <v>34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57" ht="13.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H33" s="62" t="s">
        <v>35</v>
      </c>
    </row>
    <row r="34" spans="1:57" ht="13.5" customHeight="1" x14ac:dyDescent="0.15">
      <c r="A34" s="38" t="s">
        <v>36</v>
      </c>
      <c r="B34" s="39"/>
      <c r="C34" s="39"/>
      <c r="D34" s="39"/>
      <c r="E34" s="39"/>
      <c r="F34" s="40"/>
      <c r="G34" s="38" t="s">
        <v>37</v>
      </c>
      <c r="H34" s="39"/>
      <c r="I34" s="39"/>
      <c r="J34" s="40"/>
      <c r="K34" s="38" t="s">
        <v>38</v>
      </c>
      <c r="L34" s="39"/>
      <c r="M34" s="39"/>
      <c r="N34" s="40"/>
      <c r="O34" s="63" t="s">
        <v>39</v>
      </c>
      <c r="P34" s="63"/>
      <c r="Q34" s="63"/>
      <c r="R34" s="63"/>
      <c r="S34" s="38" t="s">
        <v>40</v>
      </c>
      <c r="T34" s="39"/>
      <c r="U34" s="39"/>
      <c r="V34" s="40"/>
      <c r="W34" s="38" t="s">
        <v>41</v>
      </c>
      <c r="X34" s="39"/>
      <c r="Y34" s="39"/>
      <c r="Z34" s="40"/>
      <c r="AA34" s="38" t="s">
        <v>42</v>
      </c>
      <c r="AB34" s="39"/>
      <c r="AC34" s="39"/>
      <c r="AD34" s="40"/>
      <c r="AE34" s="63" t="s">
        <v>43</v>
      </c>
      <c r="AF34" s="63"/>
      <c r="AG34" s="63"/>
      <c r="AH34" s="63"/>
    </row>
    <row r="35" spans="1:57" x14ac:dyDescent="0.15">
      <c r="A35" s="57" t="s">
        <v>10</v>
      </c>
      <c r="B35" s="58"/>
      <c r="C35" s="58"/>
      <c r="D35" s="58"/>
      <c r="E35" s="58"/>
      <c r="F35" s="59"/>
      <c r="G35" s="64">
        <v>3.68</v>
      </c>
      <c r="H35" s="65"/>
      <c r="I35" s="65"/>
      <c r="J35" s="66"/>
      <c r="K35" s="64">
        <v>3.33</v>
      </c>
      <c r="L35" s="65"/>
      <c r="M35" s="65"/>
      <c r="N35" s="66"/>
      <c r="O35" s="67">
        <v>97.7</v>
      </c>
      <c r="P35" s="67"/>
      <c r="Q35" s="67"/>
      <c r="R35" s="67"/>
      <c r="S35" s="64">
        <v>1.96</v>
      </c>
      <c r="T35" s="65"/>
      <c r="U35" s="65"/>
      <c r="V35" s="66"/>
      <c r="W35" s="64">
        <v>2.29</v>
      </c>
      <c r="X35" s="65"/>
      <c r="Y35" s="65"/>
      <c r="Z35" s="66"/>
      <c r="AA35" s="64">
        <v>105.47</v>
      </c>
      <c r="AB35" s="65"/>
      <c r="AC35" s="65"/>
      <c r="AD35" s="66"/>
      <c r="AE35" s="64">
        <f>G35+K35+O35+S35+W35+AA35</f>
        <v>214.43</v>
      </c>
      <c r="AF35" s="65"/>
      <c r="AG35" s="65"/>
      <c r="AH35" s="66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</row>
    <row r="36" spans="1:57" x14ac:dyDescent="0.15">
      <c r="A36" s="57" t="s">
        <v>44</v>
      </c>
      <c r="B36" s="58"/>
      <c r="C36" s="58"/>
      <c r="D36" s="58"/>
      <c r="E36" s="58"/>
      <c r="F36" s="59"/>
      <c r="G36" s="69">
        <v>1.7</v>
      </c>
      <c r="H36" s="70"/>
      <c r="I36" s="70"/>
      <c r="J36" s="71"/>
      <c r="K36" s="69">
        <v>1.6</v>
      </c>
      <c r="L36" s="70"/>
      <c r="M36" s="70"/>
      <c r="N36" s="71"/>
      <c r="O36" s="22">
        <v>45.5</v>
      </c>
      <c r="P36" s="22"/>
      <c r="Q36" s="22"/>
      <c r="R36" s="22"/>
      <c r="S36" s="69">
        <v>0.9</v>
      </c>
      <c r="T36" s="70"/>
      <c r="U36" s="70"/>
      <c r="V36" s="71"/>
      <c r="W36" s="72">
        <v>1.1000000000000001</v>
      </c>
      <c r="X36" s="73"/>
      <c r="Y36" s="73"/>
      <c r="Z36" s="74"/>
      <c r="AA36" s="69">
        <v>49.2</v>
      </c>
      <c r="AB36" s="70"/>
      <c r="AC36" s="70"/>
      <c r="AD36" s="71"/>
      <c r="AE36" s="75">
        <f>G36+K36+O36+S36+W36+AA36</f>
        <v>100</v>
      </c>
      <c r="AF36" s="76"/>
      <c r="AG36" s="76"/>
      <c r="AH36" s="77"/>
    </row>
    <row r="37" spans="1:57" ht="13.5" customHeight="1" x14ac:dyDescent="0.15">
      <c r="A37" s="32"/>
      <c r="B37" s="32"/>
      <c r="C37" s="3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80" t="s">
        <v>45</v>
      </c>
    </row>
    <row r="38" spans="1:57" ht="13.5" customHeight="1" x14ac:dyDescent="0.15">
      <c r="A38" s="32"/>
      <c r="B38" s="32"/>
      <c r="C38" s="3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57" ht="13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57" ht="15" customHeight="1" x14ac:dyDescent="0.15">
      <c r="A40" s="33" t="s">
        <v>46</v>
      </c>
      <c r="U40" s="32"/>
    </row>
    <row r="41" spans="1:57" ht="13.5" customHeight="1" x14ac:dyDescent="0.15">
      <c r="A41" s="34"/>
      <c r="U41" s="32"/>
    </row>
    <row r="42" spans="1:57" ht="13.5" customHeight="1" x14ac:dyDescent="0.15">
      <c r="A42" s="81" t="s">
        <v>47</v>
      </c>
      <c r="B42" s="81"/>
      <c r="C42" s="81"/>
      <c r="D42" s="81"/>
      <c r="E42" s="81"/>
      <c r="F42" s="81"/>
      <c r="G42" s="81"/>
      <c r="H42" s="81"/>
      <c r="I42" s="8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 t="s">
        <v>48</v>
      </c>
    </row>
    <row r="43" spans="1:57" x14ac:dyDescent="0.15">
      <c r="A43" s="82" t="s">
        <v>49</v>
      </c>
      <c r="B43" s="83"/>
      <c r="C43" s="83"/>
      <c r="D43" s="83"/>
      <c r="E43" s="83"/>
      <c r="F43" s="83"/>
      <c r="G43" s="84"/>
      <c r="H43" s="82" t="s">
        <v>50</v>
      </c>
      <c r="I43" s="84"/>
      <c r="J43" s="82" t="s">
        <v>51</v>
      </c>
      <c r="K43" s="84"/>
      <c r="L43" s="82" t="s">
        <v>52</v>
      </c>
      <c r="M43" s="84"/>
      <c r="N43" s="82" t="s">
        <v>53</v>
      </c>
      <c r="O43" s="84"/>
      <c r="P43" s="82" t="s">
        <v>54</v>
      </c>
      <c r="Q43" s="84"/>
      <c r="R43" s="82" t="s">
        <v>55</v>
      </c>
      <c r="S43" s="84"/>
      <c r="T43" s="82" t="s">
        <v>56</v>
      </c>
      <c r="U43" s="84"/>
      <c r="V43" s="82" t="s">
        <v>57</v>
      </c>
      <c r="W43" s="84"/>
      <c r="X43" s="82" t="s">
        <v>58</v>
      </c>
      <c r="Y43" s="84"/>
      <c r="Z43" s="82" t="s">
        <v>59</v>
      </c>
      <c r="AA43" s="84"/>
      <c r="AB43" s="82" t="s">
        <v>60</v>
      </c>
      <c r="AC43" s="84"/>
      <c r="AD43" s="82" t="s">
        <v>61</v>
      </c>
      <c r="AE43" s="84"/>
      <c r="AF43" s="82" t="s">
        <v>62</v>
      </c>
      <c r="AG43" s="83"/>
      <c r="AH43" s="84"/>
    </row>
    <row r="44" spans="1:57" x14ac:dyDescent="0.15">
      <c r="A44" s="85" t="s">
        <v>63</v>
      </c>
      <c r="B44" s="86"/>
      <c r="C44" s="86"/>
      <c r="D44" s="86"/>
      <c r="E44" s="86"/>
      <c r="F44" s="86"/>
      <c r="G44" s="87"/>
      <c r="H44" s="88">
        <v>67</v>
      </c>
      <c r="I44" s="89"/>
      <c r="J44" s="88">
        <v>174</v>
      </c>
      <c r="K44" s="89"/>
      <c r="L44" s="88">
        <v>182</v>
      </c>
      <c r="M44" s="89"/>
      <c r="N44" s="88">
        <v>342</v>
      </c>
      <c r="O44" s="89"/>
      <c r="P44" s="88">
        <v>431.5</v>
      </c>
      <c r="Q44" s="89"/>
      <c r="R44" s="88">
        <v>627</v>
      </c>
      <c r="S44" s="89"/>
      <c r="T44" s="88">
        <v>207</v>
      </c>
      <c r="U44" s="89"/>
      <c r="V44" s="88">
        <v>120</v>
      </c>
      <c r="W44" s="89"/>
      <c r="X44" s="88">
        <v>81</v>
      </c>
      <c r="Y44" s="89"/>
      <c r="Z44" s="88">
        <v>153.5</v>
      </c>
      <c r="AA44" s="89"/>
      <c r="AB44" s="88">
        <v>157.5</v>
      </c>
      <c r="AC44" s="89"/>
      <c r="AD44" s="88">
        <v>175.5</v>
      </c>
      <c r="AE44" s="89"/>
      <c r="AF44" s="90">
        <f>SUM(H44:AE44)</f>
        <v>2718</v>
      </c>
      <c r="AG44" s="91"/>
      <c r="AH44" s="92"/>
    </row>
    <row r="45" spans="1:57" x14ac:dyDescent="0.15">
      <c r="A45" s="93" t="s">
        <v>64</v>
      </c>
      <c r="B45" s="94"/>
      <c r="C45" s="94"/>
      <c r="D45" s="94"/>
      <c r="E45" s="94"/>
      <c r="F45" s="94"/>
      <c r="G45" s="95"/>
      <c r="H45" s="88">
        <v>27.5</v>
      </c>
      <c r="I45" s="89"/>
      <c r="J45" s="88">
        <v>84.5</v>
      </c>
      <c r="K45" s="89"/>
      <c r="L45" s="88">
        <v>33</v>
      </c>
      <c r="M45" s="89"/>
      <c r="N45" s="88">
        <v>101</v>
      </c>
      <c r="O45" s="89"/>
      <c r="P45" s="88">
        <v>154.5</v>
      </c>
      <c r="Q45" s="89"/>
      <c r="R45" s="88">
        <v>233</v>
      </c>
      <c r="S45" s="89"/>
      <c r="T45" s="88">
        <v>66</v>
      </c>
      <c r="U45" s="89"/>
      <c r="V45" s="88">
        <v>30</v>
      </c>
      <c r="W45" s="89"/>
      <c r="X45" s="88">
        <v>33.5</v>
      </c>
      <c r="Y45" s="89"/>
      <c r="Z45" s="88">
        <v>47.5</v>
      </c>
      <c r="AA45" s="89"/>
      <c r="AB45" s="88">
        <v>61.5</v>
      </c>
      <c r="AC45" s="89"/>
      <c r="AD45" s="88">
        <v>51.5</v>
      </c>
      <c r="AE45" s="89"/>
      <c r="AF45" s="96">
        <f>MAX(H45:AE45)</f>
        <v>233</v>
      </c>
      <c r="AG45" s="97"/>
      <c r="AH45" s="98"/>
    </row>
    <row r="46" spans="1:57" x14ac:dyDescent="0.15">
      <c r="A46" s="93" t="s">
        <v>65</v>
      </c>
      <c r="B46" s="94"/>
      <c r="C46" s="94"/>
      <c r="D46" s="94"/>
      <c r="E46" s="94"/>
      <c r="F46" s="94"/>
      <c r="G46" s="95"/>
      <c r="H46" s="88">
        <v>6</v>
      </c>
      <c r="I46" s="89"/>
      <c r="J46" s="88">
        <v>9.5</v>
      </c>
      <c r="K46" s="89"/>
      <c r="L46" s="88">
        <v>10</v>
      </c>
      <c r="M46" s="89"/>
      <c r="N46" s="88">
        <v>13.5</v>
      </c>
      <c r="O46" s="89"/>
      <c r="P46" s="88">
        <v>16</v>
      </c>
      <c r="Q46" s="89"/>
      <c r="R46" s="88">
        <v>33.5</v>
      </c>
      <c r="S46" s="89"/>
      <c r="T46" s="88">
        <v>34.5</v>
      </c>
      <c r="U46" s="89"/>
      <c r="V46" s="88">
        <v>26</v>
      </c>
      <c r="W46" s="89"/>
      <c r="X46" s="88">
        <v>24</v>
      </c>
      <c r="Y46" s="89"/>
      <c r="Z46" s="88">
        <v>13</v>
      </c>
      <c r="AA46" s="89"/>
      <c r="AB46" s="88">
        <v>22</v>
      </c>
      <c r="AC46" s="89"/>
      <c r="AD46" s="88">
        <v>10</v>
      </c>
      <c r="AE46" s="89"/>
      <c r="AF46" s="90">
        <f t="shared" ref="AF46:AF47" si="0">MAX(H46:AE46)</f>
        <v>34.5</v>
      </c>
      <c r="AG46" s="91"/>
      <c r="AH46" s="92"/>
    </row>
    <row r="47" spans="1:57" x14ac:dyDescent="0.15">
      <c r="A47" s="99" t="s">
        <v>66</v>
      </c>
      <c r="B47" s="100"/>
      <c r="C47" s="100"/>
      <c r="D47" s="100"/>
      <c r="E47" s="101"/>
      <c r="F47" s="102" t="s">
        <v>14</v>
      </c>
      <c r="G47" s="103"/>
      <c r="H47" s="88">
        <v>11.9</v>
      </c>
      <c r="I47" s="89"/>
      <c r="J47" s="88">
        <v>11.8</v>
      </c>
      <c r="K47" s="89"/>
      <c r="L47" s="88">
        <v>21.5</v>
      </c>
      <c r="M47" s="89"/>
      <c r="N47" s="88">
        <v>25.4</v>
      </c>
      <c r="O47" s="89"/>
      <c r="P47" s="88">
        <v>29.1</v>
      </c>
      <c r="Q47" s="89"/>
      <c r="R47" s="88">
        <v>27.9</v>
      </c>
      <c r="S47" s="89"/>
      <c r="T47" s="88">
        <v>32.1</v>
      </c>
      <c r="U47" s="89"/>
      <c r="V47" s="88">
        <v>32.5</v>
      </c>
      <c r="W47" s="89"/>
      <c r="X47" s="88">
        <v>30.7</v>
      </c>
      <c r="Y47" s="89"/>
      <c r="Z47" s="88">
        <v>21.4</v>
      </c>
      <c r="AA47" s="89"/>
      <c r="AB47" s="88">
        <v>22.9</v>
      </c>
      <c r="AC47" s="89"/>
      <c r="AD47" s="88">
        <v>15.5</v>
      </c>
      <c r="AE47" s="89"/>
      <c r="AF47" s="90">
        <f t="shared" si="0"/>
        <v>32.5</v>
      </c>
      <c r="AG47" s="91"/>
      <c r="AH47" s="92"/>
    </row>
    <row r="48" spans="1:57" x14ac:dyDescent="0.15">
      <c r="A48" s="104"/>
      <c r="B48" s="105"/>
      <c r="C48" s="105"/>
      <c r="D48" s="105"/>
      <c r="E48" s="106"/>
      <c r="F48" s="102" t="s">
        <v>67</v>
      </c>
      <c r="G48" s="103"/>
      <c r="H48" s="88">
        <v>-2</v>
      </c>
      <c r="I48" s="89"/>
      <c r="J48" s="88">
        <v>-0.2</v>
      </c>
      <c r="K48" s="89"/>
      <c r="L48" s="88">
        <v>6.1</v>
      </c>
      <c r="M48" s="89"/>
      <c r="N48" s="88">
        <v>9.3000000000000007</v>
      </c>
      <c r="O48" s="89"/>
      <c r="P48" s="88">
        <v>13.2</v>
      </c>
      <c r="Q48" s="89"/>
      <c r="R48" s="88">
        <v>17.100000000000001</v>
      </c>
      <c r="S48" s="89"/>
      <c r="T48" s="88">
        <v>21.4</v>
      </c>
      <c r="U48" s="89"/>
      <c r="V48" s="88">
        <v>22.1</v>
      </c>
      <c r="W48" s="89"/>
      <c r="X48" s="88">
        <v>20.100000000000001</v>
      </c>
      <c r="Y48" s="89"/>
      <c r="Z48" s="88">
        <v>10.5</v>
      </c>
      <c r="AA48" s="89"/>
      <c r="AB48" s="88">
        <v>6.5</v>
      </c>
      <c r="AC48" s="89"/>
      <c r="AD48" s="88">
        <v>1.4</v>
      </c>
      <c r="AE48" s="89"/>
      <c r="AF48" s="90" t="s">
        <v>68</v>
      </c>
      <c r="AG48" s="91"/>
      <c r="AH48" s="92"/>
    </row>
    <row r="49" spans="1:34" x14ac:dyDescent="0.15">
      <c r="A49" s="107"/>
      <c r="B49" s="108"/>
      <c r="C49" s="108"/>
      <c r="D49" s="108"/>
      <c r="E49" s="109"/>
      <c r="F49" s="102" t="s">
        <v>15</v>
      </c>
      <c r="G49" s="103"/>
      <c r="H49" s="88">
        <v>-14.3</v>
      </c>
      <c r="I49" s="89"/>
      <c r="J49" s="88">
        <v>-11.2</v>
      </c>
      <c r="K49" s="89"/>
      <c r="L49" s="88">
        <v>-7.2</v>
      </c>
      <c r="M49" s="89"/>
      <c r="N49" s="88">
        <v>-2.5</v>
      </c>
      <c r="O49" s="89"/>
      <c r="P49" s="88">
        <v>0.8</v>
      </c>
      <c r="Q49" s="89"/>
      <c r="R49" s="88">
        <v>5.8</v>
      </c>
      <c r="S49" s="89"/>
      <c r="T49" s="88">
        <v>13.3</v>
      </c>
      <c r="U49" s="89"/>
      <c r="V49" s="88">
        <v>14.7</v>
      </c>
      <c r="W49" s="89"/>
      <c r="X49" s="88">
        <v>9.4</v>
      </c>
      <c r="Y49" s="89"/>
      <c r="Z49" s="88">
        <v>-0.5</v>
      </c>
      <c r="AA49" s="89"/>
      <c r="AB49" s="88">
        <v>-4</v>
      </c>
      <c r="AC49" s="89"/>
      <c r="AD49" s="88">
        <v>-11.5</v>
      </c>
      <c r="AE49" s="89"/>
      <c r="AF49" s="90">
        <f>MIN(H49:AE49)</f>
        <v>-14.3</v>
      </c>
      <c r="AG49" s="91"/>
      <c r="AH49" s="92"/>
    </row>
    <row r="50" spans="1:34" ht="13.5" customHeight="1" x14ac:dyDescent="0.15">
      <c r="A50" s="110"/>
      <c r="B50" s="110"/>
      <c r="C50" s="110"/>
      <c r="D50" s="110"/>
      <c r="E50" s="110"/>
      <c r="F50" s="110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0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spans="1:34" ht="13.5" customHeight="1" x14ac:dyDescent="0.15">
      <c r="A51" s="112" t="s">
        <v>69</v>
      </c>
      <c r="B51" s="112"/>
      <c r="C51" s="112"/>
      <c r="D51" s="112"/>
      <c r="E51" s="112"/>
      <c r="F51" s="112"/>
      <c r="G51" s="112"/>
      <c r="H51" s="112"/>
      <c r="I51" s="112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 t="s">
        <v>48</v>
      </c>
    </row>
    <row r="52" spans="1:34" ht="14.25" customHeight="1" x14ac:dyDescent="0.15">
      <c r="A52" s="82" t="s">
        <v>49</v>
      </c>
      <c r="B52" s="83"/>
      <c r="C52" s="83"/>
      <c r="D52" s="83"/>
      <c r="E52" s="83"/>
      <c r="F52" s="83"/>
      <c r="G52" s="84"/>
      <c r="H52" s="82" t="s">
        <v>50</v>
      </c>
      <c r="I52" s="84"/>
      <c r="J52" s="82" t="s">
        <v>51</v>
      </c>
      <c r="K52" s="84"/>
      <c r="L52" s="82" t="s">
        <v>52</v>
      </c>
      <c r="M52" s="84"/>
      <c r="N52" s="82" t="s">
        <v>53</v>
      </c>
      <c r="O52" s="84"/>
      <c r="P52" s="82" t="s">
        <v>54</v>
      </c>
      <c r="Q52" s="84"/>
      <c r="R52" s="82" t="s">
        <v>55</v>
      </c>
      <c r="S52" s="84"/>
      <c r="T52" s="82" t="s">
        <v>56</v>
      </c>
      <c r="U52" s="84"/>
      <c r="V52" s="82" t="s">
        <v>57</v>
      </c>
      <c r="W52" s="84"/>
      <c r="X52" s="82" t="s">
        <v>58</v>
      </c>
      <c r="Y52" s="84"/>
      <c r="Z52" s="82" t="s">
        <v>59</v>
      </c>
      <c r="AA52" s="84"/>
      <c r="AB52" s="82" t="s">
        <v>60</v>
      </c>
      <c r="AC52" s="84"/>
      <c r="AD52" s="82" t="s">
        <v>61</v>
      </c>
      <c r="AE52" s="84"/>
      <c r="AF52" s="82" t="s">
        <v>62</v>
      </c>
      <c r="AG52" s="83"/>
      <c r="AH52" s="84"/>
    </row>
    <row r="53" spans="1:34" x14ac:dyDescent="0.15">
      <c r="A53" s="85" t="s">
        <v>63</v>
      </c>
      <c r="B53" s="86"/>
      <c r="C53" s="86"/>
      <c r="D53" s="86"/>
      <c r="E53" s="86"/>
      <c r="F53" s="86"/>
      <c r="G53" s="87"/>
      <c r="H53" s="88">
        <v>25</v>
      </c>
      <c r="I53" s="89"/>
      <c r="J53" s="88">
        <v>97.5</v>
      </c>
      <c r="K53" s="89"/>
      <c r="L53" s="88">
        <v>142</v>
      </c>
      <c r="M53" s="89"/>
      <c r="N53" s="88">
        <v>202.5</v>
      </c>
      <c r="O53" s="89"/>
      <c r="P53" s="88">
        <v>240.5</v>
      </c>
      <c r="Q53" s="89"/>
      <c r="R53" s="88">
        <v>424</v>
      </c>
      <c r="S53" s="89"/>
      <c r="T53" s="88">
        <v>138.5</v>
      </c>
      <c r="U53" s="89"/>
      <c r="V53" s="88">
        <v>190.5</v>
      </c>
      <c r="W53" s="89"/>
      <c r="X53" s="88">
        <v>87</v>
      </c>
      <c r="Y53" s="89"/>
      <c r="Z53" s="88">
        <v>104</v>
      </c>
      <c r="AA53" s="89"/>
      <c r="AB53" s="88">
        <v>105.5</v>
      </c>
      <c r="AC53" s="89"/>
      <c r="AD53" s="88">
        <v>89</v>
      </c>
      <c r="AE53" s="89"/>
      <c r="AF53" s="90">
        <f>SUM(H53:AE53)</f>
        <v>1846</v>
      </c>
      <c r="AG53" s="91"/>
      <c r="AH53" s="92"/>
    </row>
    <row r="54" spans="1:34" x14ac:dyDescent="0.15">
      <c r="A54" s="93" t="s">
        <v>64</v>
      </c>
      <c r="B54" s="94"/>
      <c r="C54" s="94"/>
      <c r="D54" s="94"/>
      <c r="E54" s="94"/>
      <c r="F54" s="94"/>
      <c r="G54" s="95"/>
      <c r="H54" s="88">
        <v>10</v>
      </c>
      <c r="I54" s="89"/>
      <c r="J54" s="88">
        <v>46.5</v>
      </c>
      <c r="K54" s="89"/>
      <c r="L54" s="88">
        <v>31.5</v>
      </c>
      <c r="M54" s="89"/>
      <c r="N54" s="88">
        <v>50.5</v>
      </c>
      <c r="O54" s="89"/>
      <c r="P54" s="88">
        <v>81.5</v>
      </c>
      <c r="Q54" s="89"/>
      <c r="R54" s="88">
        <v>164</v>
      </c>
      <c r="S54" s="89"/>
      <c r="T54" s="88">
        <v>41</v>
      </c>
      <c r="U54" s="89"/>
      <c r="V54" s="88">
        <v>63</v>
      </c>
      <c r="W54" s="89"/>
      <c r="X54" s="88">
        <v>33.5</v>
      </c>
      <c r="Y54" s="89"/>
      <c r="Z54" s="88">
        <v>34</v>
      </c>
      <c r="AA54" s="89"/>
      <c r="AB54" s="88">
        <v>33.5</v>
      </c>
      <c r="AC54" s="89"/>
      <c r="AD54" s="88">
        <v>33</v>
      </c>
      <c r="AE54" s="89"/>
      <c r="AF54" s="96">
        <f>MAX(H54:AE54)</f>
        <v>164</v>
      </c>
      <c r="AG54" s="97"/>
      <c r="AH54" s="98"/>
    </row>
    <row r="55" spans="1:34" x14ac:dyDescent="0.15">
      <c r="A55" s="93" t="s">
        <v>65</v>
      </c>
      <c r="B55" s="94"/>
      <c r="C55" s="94"/>
      <c r="D55" s="94"/>
      <c r="E55" s="94"/>
      <c r="F55" s="94"/>
      <c r="G55" s="95"/>
      <c r="H55" s="88">
        <v>2.5</v>
      </c>
      <c r="I55" s="89"/>
      <c r="J55" s="88">
        <v>6.5</v>
      </c>
      <c r="K55" s="89"/>
      <c r="L55" s="88">
        <v>10.5</v>
      </c>
      <c r="M55" s="89"/>
      <c r="N55" s="88">
        <v>13.5</v>
      </c>
      <c r="O55" s="89"/>
      <c r="P55" s="88">
        <v>11</v>
      </c>
      <c r="Q55" s="89"/>
      <c r="R55" s="88">
        <v>26.5</v>
      </c>
      <c r="S55" s="89"/>
      <c r="T55" s="88">
        <v>22.5</v>
      </c>
      <c r="U55" s="89"/>
      <c r="V55" s="88">
        <v>55</v>
      </c>
      <c r="W55" s="89"/>
      <c r="X55" s="88">
        <v>21</v>
      </c>
      <c r="Y55" s="89"/>
      <c r="Z55" s="88">
        <v>12.5</v>
      </c>
      <c r="AA55" s="89"/>
      <c r="AB55" s="88">
        <v>17</v>
      </c>
      <c r="AC55" s="89"/>
      <c r="AD55" s="88">
        <v>7</v>
      </c>
      <c r="AE55" s="89"/>
      <c r="AF55" s="90">
        <f t="shared" ref="AF55:AF56" si="1">MAX(H55:AE55)</f>
        <v>55</v>
      </c>
      <c r="AG55" s="91"/>
      <c r="AH55" s="92"/>
    </row>
    <row r="56" spans="1:34" x14ac:dyDescent="0.15">
      <c r="A56" s="99" t="s">
        <v>66</v>
      </c>
      <c r="B56" s="100"/>
      <c r="C56" s="100"/>
      <c r="D56" s="100"/>
      <c r="E56" s="101"/>
      <c r="F56" s="102" t="s">
        <v>14</v>
      </c>
      <c r="G56" s="103"/>
      <c r="H56" s="88">
        <v>13.4</v>
      </c>
      <c r="I56" s="89"/>
      <c r="J56" s="88">
        <v>15.2</v>
      </c>
      <c r="K56" s="89"/>
      <c r="L56" s="88">
        <v>24.3</v>
      </c>
      <c r="M56" s="89"/>
      <c r="N56" s="88">
        <v>28.5</v>
      </c>
      <c r="O56" s="89"/>
      <c r="P56" s="88">
        <v>33.5</v>
      </c>
      <c r="Q56" s="89"/>
      <c r="R56" s="88">
        <v>32.299999999999997</v>
      </c>
      <c r="S56" s="89"/>
      <c r="T56" s="88">
        <v>37</v>
      </c>
      <c r="U56" s="89"/>
      <c r="V56" s="88">
        <v>36</v>
      </c>
      <c r="W56" s="89"/>
      <c r="X56" s="88">
        <v>35</v>
      </c>
      <c r="Y56" s="89"/>
      <c r="Z56" s="88">
        <v>25.7</v>
      </c>
      <c r="AA56" s="89"/>
      <c r="AB56" s="88">
        <v>24.2</v>
      </c>
      <c r="AC56" s="89"/>
      <c r="AD56" s="88">
        <v>17.399999999999999</v>
      </c>
      <c r="AE56" s="89"/>
      <c r="AF56" s="90">
        <f t="shared" si="1"/>
        <v>37</v>
      </c>
      <c r="AG56" s="91"/>
      <c r="AH56" s="92"/>
    </row>
    <row r="57" spans="1:34" x14ac:dyDescent="0.15">
      <c r="A57" s="104"/>
      <c r="B57" s="105"/>
      <c r="C57" s="105"/>
      <c r="D57" s="105"/>
      <c r="E57" s="106"/>
      <c r="F57" s="102" t="s">
        <v>67</v>
      </c>
      <c r="G57" s="103"/>
      <c r="H57" s="88">
        <v>1.4</v>
      </c>
      <c r="I57" s="89"/>
      <c r="J57" s="88">
        <v>3</v>
      </c>
      <c r="K57" s="89"/>
      <c r="L57" s="88">
        <v>9.5</v>
      </c>
      <c r="M57" s="89"/>
      <c r="N57" s="88">
        <v>12.9</v>
      </c>
      <c r="O57" s="89"/>
      <c r="P57" s="88">
        <v>17</v>
      </c>
      <c r="Q57" s="89"/>
      <c r="R57" s="88">
        <v>20.9</v>
      </c>
      <c r="S57" s="89"/>
      <c r="T57" s="88">
        <v>25.8</v>
      </c>
      <c r="U57" s="89"/>
      <c r="V57" s="88">
        <v>26.5</v>
      </c>
      <c r="W57" s="89"/>
      <c r="X57" s="88">
        <v>24.4</v>
      </c>
      <c r="Y57" s="89"/>
      <c r="Z57" s="88">
        <v>14.1</v>
      </c>
      <c r="AA57" s="89"/>
      <c r="AB57" s="88">
        <v>9.1999999999999993</v>
      </c>
      <c r="AC57" s="89"/>
      <c r="AD57" s="88">
        <v>4.0999999999999996</v>
      </c>
      <c r="AE57" s="89"/>
      <c r="AF57" s="90" t="s">
        <v>68</v>
      </c>
      <c r="AG57" s="91"/>
      <c r="AH57" s="92"/>
    </row>
    <row r="58" spans="1:34" x14ac:dyDescent="0.15">
      <c r="A58" s="107"/>
      <c r="B58" s="108"/>
      <c r="C58" s="108"/>
      <c r="D58" s="108"/>
      <c r="E58" s="109"/>
      <c r="F58" s="102" t="s">
        <v>15</v>
      </c>
      <c r="G58" s="103"/>
      <c r="H58" s="88">
        <v>-9</v>
      </c>
      <c r="I58" s="89"/>
      <c r="J58" s="88">
        <v>-6.7</v>
      </c>
      <c r="K58" s="89"/>
      <c r="L58" s="88">
        <v>-3.4</v>
      </c>
      <c r="M58" s="89"/>
      <c r="N58" s="88">
        <v>0.5</v>
      </c>
      <c r="O58" s="89"/>
      <c r="P58" s="88">
        <v>5.2</v>
      </c>
      <c r="Q58" s="89"/>
      <c r="R58" s="88">
        <v>10.7</v>
      </c>
      <c r="S58" s="89"/>
      <c r="T58" s="88">
        <v>16.899999999999999</v>
      </c>
      <c r="U58" s="89"/>
      <c r="V58" s="88">
        <v>18.7</v>
      </c>
      <c r="W58" s="89"/>
      <c r="X58" s="88">
        <v>13.7</v>
      </c>
      <c r="Y58" s="89"/>
      <c r="Z58" s="88">
        <v>3.1</v>
      </c>
      <c r="AA58" s="89"/>
      <c r="AB58" s="88">
        <v>-1.1000000000000001</v>
      </c>
      <c r="AC58" s="89"/>
      <c r="AD58" s="88">
        <v>-5.2</v>
      </c>
      <c r="AE58" s="89"/>
      <c r="AF58" s="90">
        <f>MIN(H58:AE58)</f>
        <v>-9</v>
      </c>
      <c r="AG58" s="91"/>
      <c r="AH58" s="92"/>
    </row>
  </sheetData>
  <mergeCells count="249">
    <mergeCell ref="V58:W58"/>
    <mergeCell ref="X58:Y58"/>
    <mergeCell ref="Z58:AA58"/>
    <mergeCell ref="AB58:AC58"/>
    <mergeCell ref="AD58:AE58"/>
    <mergeCell ref="AF58:AH58"/>
    <mergeCell ref="AD57:AE57"/>
    <mergeCell ref="AF57:AH57"/>
    <mergeCell ref="F58:G58"/>
    <mergeCell ref="H58:I58"/>
    <mergeCell ref="J58:K58"/>
    <mergeCell ref="L58:M58"/>
    <mergeCell ref="N58:O58"/>
    <mergeCell ref="P58:Q58"/>
    <mergeCell ref="R58:S58"/>
    <mergeCell ref="T58:U58"/>
    <mergeCell ref="R57:S57"/>
    <mergeCell ref="T57:U57"/>
    <mergeCell ref="V57:W57"/>
    <mergeCell ref="X57:Y57"/>
    <mergeCell ref="Z57:AA57"/>
    <mergeCell ref="AB57:AC57"/>
    <mergeCell ref="F57:G57"/>
    <mergeCell ref="H57:I57"/>
    <mergeCell ref="J57:K57"/>
    <mergeCell ref="L57:M57"/>
    <mergeCell ref="N57:O57"/>
    <mergeCell ref="P57:Q57"/>
    <mergeCell ref="V56:W56"/>
    <mergeCell ref="X56:Y56"/>
    <mergeCell ref="Z56:AA56"/>
    <mergeCell ref="AB56:AC56"/>
    <mergeCell ref="AD56:AE56"/>
    <mergeCell ref="AF56:AH56"/>
    <mergeCell ref="AF55:AH55"/>
    <mergeCell ref="A56:E58"/>
    <mergeCell ref="F56:G56"/>
    <mergeCell ref="H56:I56"/>
    <mergeCell ref="J56:K56"/>
    <mergeCell ref="L56:M56"/>
    <mergeCell ref="N56:O56"/>
    <mergeCell ref="P56:Q56"/>
    <mergeCell ref="R56:S56"/>
    <mergeCell ref="T56:U56"/>
    <mergeCell ref="T55:U55"/>
    <mergeCell ref="V55:W55"/>
    <mergeCell ref="X55:Y55"/>
    <mergeCell ref="Z55:AA55"/>
    <mergeCell ref="AB55:AC55"/>
    <mergeCell ref="AD55:AE55"/>
    <mergeCell ref="AB54:AC54"/>
    <mergeCell ref="AD54:AE54"/>
    <mergeCell ref="AF54:AH54"/>
    <mergeCell ref="A55:G55"/>
    <mergeCell ref="H55:I55"/>
    <mergeCell ref="J55:K55"/>
    <mergeCell ref="L55:M55"/>
    <mergeCell ref="N55:O55"/>
    <mergeCell ref="P55:Q55"/>
    <mergeCell ref="R55:S55"/>
    <mergeCell ref="P54:Q54"/>
    <mergeCell ref="R54:S54"/>
    <mergeCell ref="T54:U54"/>
    <mergeCell ref="V54:W54"/>
    <mergeCell ref="X54:Y54"/>
    <mergeCell ref="Z54:AA54"/>
    <mergeCell ref="X53:Y53"/>
    <mergeCell ref="Z53:AA53"/>
    <mergeCell ref="AB53:AC53"/>
    <mergeCell ref="AD53:AE53"/>
    <mergeCell ref="AF53:AH53"/>
    <mergeCell ref="A54:G54"/>
    <mergeCell ref="H54:I54"/>
    <mergeCell ref="J54:K54"/>
    <mergeCell ref="L54:M54"/>
    <mergeCell ref="N54:O54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T52:U52"/>
    <mergeCell ref="V52:W52"/>
    <mergeCell ref="X52:Y52"/>
    <mergeCell ref="Z52:AA52"/>
    <mergeCell ref="AB52:AC52"/>
    <mergeCell ref="AD52:AE52"/>
    <mergeCell ref="AB49:AC49"/>
    <mergeCell ref="AD49:AE49"/>
    <mergeCell ref="AF49:AH49"/>
    <mergeCell ref="A52:G52"/>
    <mergeCell ref="H52:I52"/>
    <mergeCell ref="J52:K52"/>
    <mergeCell ref="L52:M52"/>
    <mergeCell ref="N52:O52"/>
    <mergeCell ref="P52:Q52"/>
    <mergeCell ref="R52:S52"/>
    <mergeCell ref="P49:Q49"/>
    <mergeCell ref="R49:S49"/>
    <mergeCell ref="T49:U49"/>
    <mergeCell ref="V49:W49"/>
    <mergeCell ref="X49:Y49"/>
    <mergeCell ref="Z49:AA49"/>
    <mergeCell ref="X48:Y48"/>
    <mergeCell ref="Z48:AA48"/>
    <mergeCell ref="AB48:AC48"/>
    <mergeCell ref="AD48:AE48"/>
    <mergeCell ref="AF48:AH48"/>
    <mergeCell ref="F49:G49"/>
    <mergeCell ref="H49:I49"/>
    <mergeCell ref="J49:K49"/>
    <mergeCell ref="L49:M49"/>
    <mergeCell ref="N49:O49"/>
    <mergeCell ref="AF47:AH47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AD46:AE46"/>
    <mergeCell ref="AF46:AH46"/>
    <mergeCell ref="A47:E49"/>
    <mergeCell ref="F47:G47"/>
    <mergeCell ref="H47:I47"/>
    <mergeCell ref="J47:K47"/>
    <mergeCell ref="L47:M47"/>
    <mergeCell ref="N47:O47"/>
    <mergeCell ref="P47:Q47"/>
    <mergeCell ref="R47:S47"/>
    <mergeCell ref="R46:S46"/>
    <mergeCell ref="T46:U46"/>
    <mergeCell ref="V46:W46"/>
    <mergeCell ref="X46:Y46"/>
    <mergeCell ref="Z46:AA46"/>
    <mergeCell ref="AB46:AC46"/>
    <mergeCell ref="A46:G46"/>
    <mergeCell ref="H46:I46"/>
    <mergeCell ref="J46:K46"/>
    <mergeCell ref="L46:M46"/>
    <mergeCell ref="N46:O46"/>
    <mergeCell ref="P46:Q46"/>
    <mergeCell ref="V45:W45"/>
    <mergeCell ref="X45:Y45"/>
    <mergeCell ref="Z45:AA45"/>
    <mergeCell ref="AB45:AC45"/>
    <mergeCell ref="AD45:AE45"/>
    <mergeCell ref="AF45:AH45"/>
    <mergeCell ref="AD44:AE44"/>
    <mergeCell ref="AF44:AH44"/>
    <mergeCell ref="A45:G45"/>
    <mergeCell ref="H45:I45"/>
    <mergeCell ref="J45:K45"/>
    <mergeCell ref="L45:M45"/>
    <mergeCell ref="N45:O45"/>
    <mergeCell ref="P45:Q45"/>
    <mergeCell ref="R45:S45"/>
    <mergeCell ref="T45:U45"/>
    <mergeCell ref="R44:S44"/>
    <mergeCell ref="T44:U44"/>
    <mergeCell ref="V44:W44"/>
    <mergeCell ref="X44:Y44"/>
    <mergeCell ref="Z44:AA44"/>
    <mergeCell ref="AB44:AC44"/>
    <mergeCell ref="A44:G44"/>
    <mergeCell ref="H44:I44"/>
    <mergeCell ref="J44:K44"/>
    <mergeCell ref="L44:M44"/>
    <mergeCell ref="N44:O44"/>
    <mergeCell ref="P44:Q44"/>
    <mergeCell ref="V43:W43"/>
    <mergeCell ref="X43:Y43"/>
    <mergeCell ref="Z43:AA43"/>
    <mergeCell ref="AB43:AC43"/>
    <mergeCell ref="AD43:AE43"/>
    <mergeCell ref="AF43:AH43"/>
    <mergeCell ref="AA36:AD36"/>
    <mergeCell ref="AE36:AH36"/>
    <mergeCell ref="A43:G43"/>
    <mergeCell ref="H43:I43"/>
    <mergeCell ref="J43:K43"/>
    <mergeCell ref="L43:M43"/>
    <mergeCell ref="N43:O43"/>
    <mergeCell ref="P43:Q43"/>
    <mergeCell ref="R43:S43"/>
    <mergeCell ref="T43:U43"/>
    <mergeCell ref="A36:F36"/>
    <mergeCell ref="G36:J36"/>
    <mergeCell ref="K36:N36"/>
    <mergeCell ref="O36:R36"/>
    <mergeCell ref="S36:V36"/>
    <mergeCell ref="W36:Z36"/>
    <mergeCell ref="AA34:AD34"/>
    <mergeCell ref="AE34:AH34"/>
    <mergeCell ref="A35:F35"/>
    <mergeCell ref="G35:J35"/>
    <mergeCell ref="K35:N35"/>
    <mergeCell ref="O35:R35"/>
    <mergeCell ref="S35:V35"/>
    <mergeCell ref="W35:Z35"/>
    <mergeCell ref="AA35:AD35"/>
    <mergeCell ref="AE35:AH35"/>
    <mergeCell ref="A34:F34"/>
    <mergeCell ref="G34:J34"/>
    <mergeCell ref="K34:N34"/>
    <mergeCell ref="O34:R34"/>
    <mergeCell ref="S34:V34"/>
    <mergeCell ref="W34:Z34"/>
    <mergeCell ref="AF24:AH25"/>
    <mergeCell ref="A29:M29"/>
    <mergeCell ref="N29:Y29"/>
    <mergeCell ref="Z29:AH29"/>
    <mergeCell ref="A30:M30"/>
    <mergeCell ref="N30:Y30"/>
    <mergeCell ref="Z30:AH30"/>
    <mergeCell ref="V23:Z23"/>
    <mergeCell ref="AA23:AE23"/>
    <mergeCell ref="A24:C25"/>
    <mergeCell ref="D24:F25"/>
    <mergeCell ref="G24:I25"/>
    <mergeCell ref="J24:M25"/>
    <mergeCell ref="N24:Q25"/>
    <mergeCell ref="R24:U25"/>
    <mergeCell ref="V24:Z25"/>
    <mergeCell ref="AA24:AE25"/>
    <mergeCell ref="A16:AH17"/>
    <mergeCell ref="A22:C23"/>
    <mergeCell ref="D22:F23"/>
    <mergeCell ref="G22:I23"/>
    <mergeCell ref="J22:M23"/>
    <mergeCell ref="N22:U22"/>
    <mergeCell ref="V22:AE22"/>
    <mergeCell ref="AF22:AH23"/>
    <mergeCell ref="N23:Q23"/>
    <mergeCell ref="R23:U23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0858-7BBC-4F5C-BB3E-0B015D87D5DC}">
  <sheetPr>
    <tabColor rgb="FF00B0F0"/>
    <pageSetUpPr fitToPage="1"/>
  </sheetPr>
  <dimension ref="A2:AB59"/>
  <sheetViews>
    <sheetView view="pageBreakPreview" zoomScaleNormal="100" zoomScaleSheetLayoutView="100" workbookViewId="0"/>
  </sheetViews>
  <sheetFormatPr defaultColWidth="2.875" defaultRowHeight="13.5" x14ac:dyDescent="0.15"/>
  <cols>
    <col min="1" max="1" width="3.625" style="24" customWidth="1"/>
    <col min="2" max="7" width="3.5" style="24" customWidth="1"/>
    <col min="8" max="11" width="4.125" style="24" customWidth="1"/>
    <col min="12" max="12" width="4" style="24" customWidth="1"/>
    <col min="13" max="14" width="4.125" style="24" customWidth="1"/>
    <col min="15" max="15" width="4.25" style="24" customWidth="1"/>
    <col min="16" max="23" width="4.125" style="24" customWidth="1"/>
    <col min="24" max="24" width="2.875" style="24"/>
    <col min="25" max="25" width="8" style="24" customWidth="1"/>
    <col min="26" max="28" width="10" style="24" customWidth="1"/>
    <col min="29" max="16384" width="2.875" style="24"/>
  </cols>
  <sheetData>
    <row r="2" spans="1:28" ht="15" customHeight="1" x14ac:dyDescent="0.15">
      <c r="A2" s="33" t="s">
        <v>70</v>
      </c>
    </row>
    <row r="3" spans="1:28" x14ac:dyDescent="0.15">
      <c r="A3" s="34"/>
    </row>
    <row r="4" spans="1:28" x14ac:dyDescent="0.15">
      <c r="A4" s="35" t="s">
        <v>71</v>
      </c>
      <c r="B4" s="36"/>
      <c r="C4" s="36"/>
      <c r="D4" s="36"/>
      <c r="E4" s="37"/>
      <c r="F4" s="35" t="s">
        <v>72</v>
      </c>
      <c r="G4" s="36"/>
      <c r="H4" s="36"/>
      <c r="I4" s="36"/>
      <c r="J4" s="37"/>
      <c r="K4" s="38" t="s">
        <v>73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  <c r="Y4" s="113"/>
      <c r="AA4" s="113"/>
      <c r="AB4" s="113"/>
    </row>
    <row r="5" spans="1:28" x14ac:dyDescent="0.15">
      <c r="A5" s="44"/>
      <c r="B5" s="45"/>
      <c r="C5" s="45"/>
      <c r="D5" s="45"/>
      <c r="E5" s="46"/>
      <c r="F5" s="44"/>
      <c r="G5" s="45"/>
      <c r="H5" s="45"/>
      <c r="I5" s="45"/>
      <c r="J5" s="46"/>
      <c r="K5" s="38" t="s">
        <v>74</v>
      </c>
      <c r="L5" s="39"/>
      <c r="M5" s="39"/>
      <c r="N5" s="40"/>
      <c r="O5" s="38" t="s">
        <v>75</v>
      </c>
      <c r="P5" s="39"/>
      <c r="Q5" s="39"/>
      <c r="R5" s="40"/>
      <c r="S5" s="38" t="s">
        <v>43</v>
      </c>
      <c r="T5" s="39"/>
      <c r="U5" s="39"/>
      <c r="V5" s="40"/>
      <c r="Y5" s="114"/>
      <c r="Z5" s="115" t="str">
        <f>F4</f>
        <v>世帯数（戸）</v>
      </c>
      <c r="AA5" s="116" t="str">
        <f t="shared" ref="AA5:AA31" si="0">K5</f>
        <v>男</v>
      </c>
      <c r="AB5" s="116" t="str">
        <f t="shared" ref="AB5:AB31" si="1">O5</f>
        <v>女</v>
      </c>
    </row>
    <row r="6" spans="1:28" x14ac:dyDescent="0.15">
      <c r="A6" s="117" t="s">
        <v>76</v>
      </c>
      <c r="B6" s="118"/>
      <c r="C6" s="118"/>
      <c r="D6" s="118"/>
      <c r="E6" s="119"/>
      <c r="F6" s="120">
        <v>1750</v>
      </c>
      <c r="G6" s="121"/>
      <c r="H6" s="121"/>
      <c r="I6" s="121"/>
      <c r="J6" s="122"/>
      <c r="K6" s="120">
        <v>2972</v>
      </c>
      <c r="L6" s="121"/>
      <c r="M6" s="121"/>
      <c r="N6" s="122"/>
      <c r="O6" s="123">
        <v>3165</v>
      </c>
      <c r="P6" s="124"/>
      <c r="Q6" s="124"/>
      <c r="R6" s="125"/>
      <c r="S6" s="10">
        <v>6137</v>
      </c>
      <c r="T6" s="11"/>
      <c r="U6" s="11"/>
      <c r="V6" s="12"/>
      <c r="W6" s="126"/>
      <c r="Y6" s="127" t="s">
        <v>77</v>
      </c>
      <c r="Z6" s="128">
        <f t="shared" ref="Z6:Z31" si="2">F6</f>
        <v>1750</v>
      </c>
      <c r="AA6" s="128">
        <f t="shared" si="0"/>
        <v>2972</v>
      </c>
      <c r="AB6" s="128">
        <f t="shared" si="1"/>
        <v>3165</v>
      </c>
    </row>
    <row r="7" spans="1:28" x14ac:dyDescent="0.15">
      <c r="A7" s="117" t="s">
        <v>78</v>
      </c>
      <c r="B7" s="118"/>
      <c r="C7" s="118"/>
      <c r="D7" s="118"/>
      <c r="E7" s="119"/>
      <c r="F7" s="120">
        <v>1760</v>
      </c>
      <c r="G7" s="121"/>
      <c r="H7" s="121"/>
      <c r="I7" s="121"/>
      <c r="J7" s="122"/>
      <c r="K7" s="120">
        <v>2967</v>
      </c>
      <c r="L7" s="121"/>
      <c r="M7" s="121"/>
      <c r="N7" s="122"/>
      <c r="O7" s="123">
        <v>3148</v>
      </c>
      <c r="P7" s="124"/>
      <c r="Q7" s="124"/>
      <c r="R7" s="125"/>
      <c r="S7" s="10">
        <v>6115</v>
      </c>
      <c r="T7" s="11"/>
      <c r="U7" s="11"/>
      <c r="V7" s="12"/>
      <c r="W7" s="126"/>
      <c r="Y7" s="127" t="str">
        <f t="shared" ref="Y7:Y31" si="3">A7</f>
        <v>11年</v>
      </c>
      <c r="Z7" s="128">
        <f t="shared" si="2"/>
        <v>1760</v>
      </c>
      <c r="AA7" s="128">
        <f t="shared" si="0"/>
        <v>2967</v>
      </c>
      <c r="AB7" s="128">
        <f t="shared" si="1"/>
        <v>3148</v>
      </c>
    </row>
    <row r="8" spans="1:28" x14ac:dyDescent="0.15">
      <c r="A8" s="117" t="s">
        <v>79</v>
      </c>
      <c r="B8" s="118"/>
      <c r="C8" s="118"/>
      <c r="D8" s="118"/>
      <c r="E8" s="119"/>
      <c r="F8" s="120">
        <v>1763</v>
      </c>
      <c r="G8" s="121"/>
      <c r="H8" s="121"/>
      <c r="I8" s="121"/>
      <c r="J8" s="122"/>
      <c r="K8" s="120">
        <v>2957</v>
      </c>
      <c r="L8" s="121"/>
      <c r="M8" s="121"/>
      <c r="N8" s="122"/>
      <c r="O8" s="123">
        <v>3148</v>
      </c>
      <c r="P8" s="124"/>
      <c r="Q8" s="124"/>
      <c r="R8" s="125"/>
      <c r="S8" s="10">
        <v>6105</v>
      </c>
      <c r="T8" s="11"/>
      <c r="U8" s="11"/>
      <c r="V8" s="12"/>
      <c r="W8" s="126"/>
      <c r="Y8" s="127" t="str">
        <f t="shared" si="3"/>
        <v>12年</v>
      </c>
      <c r="Z8" s="128">
        <f t="shared" si="2"/>
        <v>1763</v>
      </c>
      <c r="AA8" s="128">
        <f t="shared" si="0"/>
        <v>2957</v>
      </c>
      <c r="AB8" s="128">
        <f t="shared" si="1"/>
        <v>3148</v>
      </c>
    </row>
    <row r="9" spans="1:28" x14ac:dyDescent="0.15">
      <c r="A9" s="117" t="s">
        <v>80</v>
      </c>
      <c r="B9" s="118"/>
      <c r="C9" s="118"/>
      <c r="D9" s="118"/>
      <c r="E9" s="119"/>
      <c r="F9" s="120">
        <v>1766</v>
      </c>
      <c r="G9" s="121"/>
      <c r="H9" s="121"/>
      <c r="I9" s="121"/>
      <c r="J9" s="122"/>
      <c r="K9" s="120">
        <v>2938</v>
      </c>
      <c r="L9" s="121"/>
      <c r="M9" s="121"/>
      <c r="N9" s="122"/>
      <c r="O9" s="123">
        <v>3162</v>
      </c>
      <c r="P9" s="124"/>
      <c r="Q9" s="124"/>
      <c r="R9" s="125"/>
      <c r="S9" s="10">
        <v>6100</v>
      </c>
      <c r="T9" s="11"/>
      <c r="U9" s="11"/>
      <c r="V9" s="12"/>
      <c r="W9" s="126"/>
      <c r="Y9" s="127" t="str">
        <f t="shared" si="3"/>
        <v>13年</v>
      </c>
      <c r="Z9" s="128">
        <f t="shared" si="2"/>
        <v>1766</v>
      </c>
      <c r="AA9" s="128">
        <f t="shared" si="0"/>
        <v>2938</v>
      </c>
      <c r="AB9" s="128">
        <f t="shared" si="1"/>
        <v>3162</v>
      </c>
    </row>
    <row r="10" spans="1:28" x14ac:dyDescent="0.15">
      <c r="A10" s="117" t="s">
        <v>81</v>
      </c>
      <c r="B10" s="118"/>
      <c r="C10" s="118"/>
      <c r="D10" s="118"/>
      <c r="E10" s="119"/>
      <c r="F10" s="120">
        <v>1771</v>
      </c>
      <c r="G10" s="121"/>
      <c r="H10" s="121"/>
      <c r="I10" s="121"/>
      <c r="J10" s="122"/>
      <c r="K10" s="120">
        <v>2917</v>
      </c>
      <c r="L10" s="121"/>
      <c r="M10" s="121"/>
      <c r="N10" s="122"/>
      <c r="O10" s="123">
        <v>3134</v>
      </c>
      <c r="P10" s="124"/>
      <c r="Q10" s="124"/>
      <c r="R10" s="125"/>
      <c r="S10" s="10">
        <v>6051</v>
      </c>
      <c r="T10" s="11"/>
      <c r="U10" s="11"/>
      <c r="V10" s="12"/>
      <c r="W10" s="126"/>
      <c r="Y10" s="127" t="str">
        <f t="shared" si="3"/>
        <v>14年</v>
      </c>
      <c r="Z10" s="128">
        <f t="shared" si="2"/>
        <v>1771</v>
      </c>
      <c r="AA10" s="128">
        <f t="shared" si="0"/>
        <v>2917</v>
      </c>
      <c r="AB10" s="128">
        <f t="shared" si="1"/>
        <v>3134</v>
      </c>
    </row>
    <row r="11" spans="1:28" x14ac:dyDescent="0.15">
      <c r="A11" s="117" t="s">
        <v>82</v>
      </c>
      <c r="B11" s="118"/>
      <c r="C11" s="118"/>
      <c r="D11" s="118"/>
      <c r="E11" s="119"/>
      <c r="F11" s="120">
        <v>1799</v>
      </c>
      <c r="G11" s="121"/>
      <c r="H11" s="121"/>
      <c r="I11" s="121"/>
      <c r="J11" s="122"/>
      <c r="K11" s="120">
        <v>2936</v>
      </c>
      <c r="L11" s="121"/>
      <c r="M11" s="121"/>
      <c r="N11" s="122"/>
      <c r="O11" s="123">
        <v>3110</v>
      </c>
      <c r="P11" s="124"/>
      <c r="Q11" s="124"/>
      <c r="R11" s="125"/>
      <c r="S11" s="10">
        <v>6046</v>
      </c>
      <c r="T11" s="11"/>
      <c r="U11" s="11"/>
      <c r="V11" s="12"/>
      <c r="W11" s="126"/>
      <c r="Y11" s="127" t="str">
        <f t="shared" si="3"/>
        <v>15年</v>
      </c>
      <c r="Z11" s="128">
        <f t="shared" si="2"/>
        <v>1799</v>
      </c>
      <c r="AA11" s="128">
        <f t="shared" si="0"/>
        <v>2936</v>
      </c>
      <c r="AB11" s="128">
        <f t="shared" si="1"/>
        <v>3110</v>
      </c>
    </row>
    <row r="12" spans="1:28" x14ac:dyDescent="0.15">
      <c r="A12" s="117" t="s">
        <v>83</v>
      </c>
      <c r="B12" s="118"/>
      <c r="C12" s="118"/>
      <c r="D12" s="118"/>
      <c r="E12" s="119"/>
      <c r="F12" s="120">
        <v>1798</v>
      </c>
      <c r="G12" s="121"/>
      <c r="H12" s="121"/>
      <c r="I12" s="121"/>
      <c r="J12" s="122"/>
      <c r="K12" s="120">
        <v>2918</v>
      </c>
      <c r="L12" s="121"/>
      <c r="M12" s="121"/>
      <c r="N12" s="122"/>
      <c r="O12" s="123">
        <v>3113</v>
      </c>
      <c r="P12" s="124"/>
      <c r="Q12" s="124"/>
      <c r="R12" s="125"/>
      <c r="S12" s="10">
        <v>6031</v>
      </c>
      <c r="T12" s="11"/>
      <c r="U12" s="11"/>
      <c r="V12" s="12"/>
      <c r="W12" s="126"/>
      <c r="Y12" s="127" t="str">
        <f t="shared" si="3"/>
        <v>16年</v>
      </c>
      <c r="Z12" s="128">
        <f t="shared" si="2"/>
        <v>1798</v>
      </c>
      <c r="AA12" s="128">
        <f t="shared" si="0"/>
        <v>2918</v>
      </c>
      <c r="AB12" s="128">
        <f t="shared" si="1"/>
        <v>3113</v>
      </c>
    </row>
    <row r="13" spans="1:28" x14ac:dyDescent="0.15">
      <c r="A13" s="117" t="s">
        <v>84</v>
      </c>
      <c r="B13" s="118"/>
      <c r="C13" s="118"/>
      <c r="D13" s="118"/>
      <c r="E13" s="119"/>
      <c r="F13" s="120">
        <v>1782</v>
      </c>
      <c r="G13" s="121"/>
      <c r="H13" s="121"/>
      <c r="I13" s="121"/>
      <c r="J13" s="122"/>
      <c r="K13" s="120">
        <v>2865</v>
      </c>
      <c r="L13" s="121"/>
      <c r="M13" s="121"/>
      <c r="N13" s="122"/>
      <c r="O13" s="123">
        <v>3080</v>
      </c>
      <c r="P13" s="124"/>
      <c r="Q13" s="124"/>
      <c r="R13" s="125"/>
      <c r="S13" s="10">
        <v>5945</v>
      </c>
      <c r="T13" s="11"/>
      <c r="U13" s="11"/>
      <c r="V13" s="12"/>
      <c r="W13" s="126"/>
      <c r="Y13" s="127" t="str">
        <f t="shared" si="3"/>
        <v>17年</v>
      </c>
      <c r="Z13" s="128">
        <f t="shared" si="2"/>
        <v>1782</v>
      </c>
      <c r="AA13" s="128">
        <f t="shared" si="0"/>
        <v>2865</v>
      </c>
      <c r="AB13" s="128">
        <f t="shared" si="1"/>
        <v>3080</v>
      </c>
    </row>
    <row r="14" spans="1:28" x14ac:dyDescent="0.15">
      <c r="A14" s="117" t="s">
        <v>85</v>
      </c>
      <c r="B14" s="118"/>
      <c r="C14" s="118"/>
      <c r="D14" s="118"/>
      <c r="E14" s="119"/>
      <c r="F14" s="120">
        <v>2081</v>
      </c>
      <c r="G14" s="121"/>
      <c r="H14" s="121"/>
      <c r="I14" s="121"/>
      <c r="J14" s="122"/>
      <c r="K14" s="120">
        <v>3200</v>
      </c>
      <c r="L14" s="121"/>
      <c r="M14" s="121"/>
      <c r="N14" s="122"/>
      <c r="O14" s="123">
        <v>3430</v>
      </c>
      <c r="P14" s="124"/>
      <c r="Q14" s="124"/>
      <c r="R14" s="125"/>
      <c r="S14" s="10">
        <v>6630</v>
      </c>
      <c r="T14" s="11"/>
      <c r="U14" s="11"/>
      <c r="V14" s="12"/>
      <c r="W14" s="126"/>
      <c r="Y14" s="127" t="str">
        <f t="shared" si="3"/>
        <v>18年</v>
      </c>
      <c r="Z14" s="128">
        <f t="shared" si="2"/>
        <v>2081</v>
      </c>
      <c r="AA14" s="128">
        <f t="shared" si="0"/>
        <v>3200</v>
      </c>
      <c r="AB14" s="128">
        <f t="shared" si="1"/>
        <v>3430</v>
      </c>
    </row>
    <row r="15" spans="1:28" x14ac:dyDescent="0.15">
      <c r="A15" s="117" t="s">
        <v>86</v>
      </c>
      <c r="B15" s="118"/>
      <c r="C15" s="118"/>
      <c r="D15" s="118"/>
      <c r="E15" s="119"/>
      <c r="F15" s="120">
        <v>2063</v>
      </c>
      <c r="G15" s="121"/>
      <c r="H15" s="121"/>
      <c r="I15" s="121"/>
      <c r="J15" s="122"/>
      <c r="K15" s="120">
        <v>3131</v>
      </c>
      <c r="L15" s="121"/>
      <c r="M15" s="121"/>
      <c r="N15" s="122"/>
      <c r="O15" s="123">
        <v>3362</v>
      </c>
      <c r="P15" s="124"/>
      <c r="Q15" s="124"/>
      <c r="R15" s="125"/>
      <c r="S15" s="10">
        <v>6493</v>
      </c>
      <c r="T15" s="11"/>
      <c r="U15" s="11"/>
      <c r="V15" s="12"/>
      <c r="W15" s="126"/>
      <c r="Y15" s="127" t="str">
        <f t="shared" si="3"/>
        <v>19年</v>
      </c>
      <c r="Z15" s="128">
        <f t="shared" si="2"/>
        <v>2063</v>
      </c>
      <c r="AA15" s="128">
        <f t="shared" si="0"/>
        <v>3131</v>
      </c>
      <c r="AB15" s="128">
        <f t="shared" si="1"/>
        <v>3362</v>
      </c>
    </row>
    <row r="16" spans="1:28" ht="13.5" customHeight="1" x14ac:dyDescent="0.15">
      <c r="A16" s="117" t="s">
        <v>87</v>
      </c>
      <c r="B16" s="118"/>
      <c r="C16" s="118"/>
      <c r="D16" s="118"/>
      <c r="E16" s="119"/>
      <c r="F16" s="120">
        <v>2060</v>
      </c>
      <c r="G16" s="121"/>
      <c r="H16" s="121"/>
      <c r="I16" s="121"/>
      <c r="J16" s="122"/>
      <c r="K16" s="120">
        <v>3109</v>
      </c>
      <c r="L16" s="121"/>
      <c r="M16" s="121"/>
      <c r="N16" s="122"/>
      <c r="O16" s="123">
        <v>3357</v>
      </c>
      <c r="P16" s="124"/>
      <c r="Q16" s="124"/>
      <c r="R16" s="125"/>
      <c r="S16" s="10">
        <v>6466</v>
      </c>
      <c r="T16" s="11"/>
      <c r="U16" s="11"/>
      <c r="V16" s="12"/>
      <c r="W16" s="126"/>
      <c r="Y16" s="127" t="str">
        <f t="shared" si="3"/>
        <v>20年</v>
      </c>
      <c r="Z16" s="128">
        <f t="shared" si="2"/>
        <v>2060</v>
      </c>
      <c r="AA16" s="128">
        <f t="shared" si="0"/>
        <v>3109</v>
      </c>
      <c r="AB16" s="128">
        <f t="shared" si="1"/>
        <v>3357</v>
      </c>
    </row>
    <row r="17" spans="1:28" x14ac:dyDescent="0.15">
      <c r="A17" s="117" t="s">
        <v>88</v>
      </c>
      <c r="B17" s="118"/>
      <c r="C17" s="118"/>
      <c r="D17" s="118"/>
      <c r="E17" s="119"/>
      <c r="F17" s="120">
        <v>2316</v>
      </c>
      <c r="G17" s="121"/>
      <c r="H17" s="121"/>
      <c r="I17" s="121"/>
      <c r="J17" s="122"/>
      <c r="K17" s="120">
        <v>3405</v>
      </c>
      <c r="L17" s="121"/>
      <c r="M17" s="121"/>
      <c r="N17" s="122"/>
      <c r="O17" s="123">
        <v>3667</v>
      </c>
      <c r="P17" s="124"/>
      <c r="Q17" s="124"/>
      <c r="R17" s="125"/>
      <c r="S17" s="10">
        <v>7072</v>
      </c>
      <c r="T17" s="11"/>
      <c r="U17" s="11"/>
      <c r="V17" s="12"/>
      <c r="W17" s="126"/>
      <c r="Y17" s="127" t="str">
        <f t="shared" si="3"/>
        <v>21年</v>
      </c>
      <c r="Z17" s="128">
        <f t="shared" si="2"/>
        <v>2316</v>
      </c>
      <c r="AA17" s="128">
        <f t="shared" si="0"/>
        <v>3405</v>
      </c>
      <c r="AB17" s="128">
        <f t="shared" si="1"/>
        <v>3667</v>
      </c>
    </row>
    <row r="18" spans="1:28" ht="13.5" customHeight="1" x14ac:dyDescent="0.15">
      <c r="A18" s="117" t="s">
        <v>89</v>
      </c>
      <c r="B18" s="118"/>
      <c r="C18" s="118"/>
      <c r="D18" s="118"/>
      <c r="E18" s="119"/>
      <c r="F18" s="120">
        <v>2328</v>
      </c>
      <c r="G18" s="121"/>
      <c r="H18" s="121"/>
      <c r="I18" s="121"/>
      <c r="J18" s="122"/>
      <c r="K18" s="120">
        <v>3366</v>
      </c>
      <c r="L18" s="121"/>
      <c r="M18" s="121"/>
      <c r="N18" s="122"/>
      <c r="O18" s="123">
        <v>3596</v>
      </c>
      <c r="P18" s="124"/>
      <c r="Q18" s="124"/>
      <c r="R18" s="125"/>
      <c r="S18" s="10">
        <v>6962</v>
      </c>
      <c r="T18" s="11"/>
      <c r="U18" s="11"/>
      <c r="V18" s="12"/>
      <c r="W18" s="126"/>
      <c r="Y18" s="127" t="str">
        <f t="shared" si="3"/>
        <v>22年</v>
      </c>
      <c r="Z18" s="128">
        <f t="shared" si="2"/>
        <v>2328</v>
      </c>
      <c r="AA18" s="128">
        <f t="shared" si="0"/>
        <v>3366</v>
      </c>
      <c r="AB18" s="128">
        <f t="shared" si="1"/>
        <v>3596</v>
      </c>
    </row>
    <row r="19" spans="1:28" ht="13.5" customHeight="1" x14ac:dyDescent="0.15">
      <c r="A19" s="117" t="s">
        <v>90</v>
      </c>
      <c r="B19" s="118"/>
      <c r="C19" s="118"/>
      <c r="D19" s="118"/>
      <c r="E19" s="119"/>
      <c r="F19" s="120">
        <v>2342</v>
      </c>
      <c r="G19" s="121"/>
      <c r="H19" s="121"/>
      <c r="I19" s="121"/>
      <c r="J19" s="122"/>
      <c r="K19" s="120">
        <v>3354</v>
      </c>
      <c r="L19" s="121"/>
      <c r="M19" s="121"/>
      <c r="N19" s="122"/>
      <c r="O19" s="123">
        <v>3563</v>
      </c>
      <c r="P19" s="124"/>
      <c r="Q19" s="124"/>
      <c r="R19" s="125"/>
      <c r="S19" s="10">
        <v>6917</v>
      </c>
      <c r="T19" s="11"/>
      <c r="U19" s="11"/>
      <c r="V19" s="12"/>
      <c r="W19" s="126"/>
      <c r="Y19" s="127" t="str">
        <f t="shared" si="3"/>
        <v>23年</v>
      </c>
      <c r="Z19" s="128">
        <f t="shared" si="2"/>
        <v>2342</v>
      </c>
      <c r="AA19" s="128">
        <f t="shared" si="0"/>
        <v>3354</v>
      </c>
      <c r="AB19" s="128">
        <f t="shared" si="1"/>
        <v>3563</v>
      </c>
    </row>
    <row r="20" spans="1:28" ht="13.5" customHeight="1" x14ac:dyDescent="0.15">
      <c r="A20" s="117" t="s">
        <v>91</v>
      </c>
      <c r="B20" s="118"/>
      <c r="C20" s="118"/>
      <c r="D20" s="118"/>
      <c r="E20" s="119"/>
      <c r="F20" s="120">
        <v>2341</v>
      </c>
      <c r="G20" s="121"/>
      <c r="H20" s="121"/>
      <c r="I20" s="121"/>
      <c r="J20" s="122"/>
      <c r="K20" s="120">
        <v>3308</v>
      </c>
      <c r="L20" s="121"/>
      <c r="M20" s="121"/>
      <c r="N20" s="122"/>
      <c r="O20" s="123">
        <v>3520</v>
      </c>
      <c r="P20" s="124"/>
      <c r="Q20" s="124"/>
      <c r="R20" s="125"/>
      <c r="S20" s="10">
        <v>6828</v>
      </c>
      <c r="T20" s="11"/>
      <c r="U20" s="11"/>
      <c r="V20" s="12"/>
      <c r="W20" s="126"/>
      <c r="Y20" s="127" t="str">
        <f t="shared" si="3"/>
        <v>24年</v>
      </c>
      <c r="Z20" s="128">
        <f t="shared" si="2"/>
        <v>2341</v>
      </c>
      <c r="AA20" s="128">
        <f t="shared" si="0"/>
        <v>3308</v>
      </c>
      <c r="AB20" s="128">
        <f t="shared" si="1"/>
        <v>3520</v>
      </c>
    </row>
    <row r="21" spans="1:28" ht="13.5" customHeight="1" x14ac:dyDescent="0.15">
      <c r="A21" s="117" t="s">
        <v>92</v>
      </c>
      <c r="B21" s="118"/>
      <c r="C21" s="118"/>
      <c r="D21" s="118"/>
      <c r="E21" s="119"/>
      <c r="F21" s="120">
        <v>2406</v>
      </c>
      <c r="G21" s="121"/>
      <c r="H21" s="121"/>
      <c r="I21" s="121"/>
      <c r="J21" s="122"/>
      <c r="K21" s="120">
        <v>3332</v>
      </c>
      <c r="L21" s="121"/>
      <c r="M21" s="121"/>
      <c r="N21" s="122"/>
      <c r="O21" s="123">
        <v>3599</v>
      </c>
      <c r="P21" s="124"/>
      <c r="Q21" s="124"/>
      <c r="R21" s="125"/>
      <c r="S21" s="10">
        <v>6931</v>
      </c>
      <c r="T21" s="11"/>
      <c r="U21" s="11"/>
      <c r="V21" s="12"/>
      <c r="W21" s="129"/>
      <c r="Y21" s="127" t="str">
        <f t="shared" si="3"/>
        <v>25年</v>
      </c>
      <c r="Z21" s="128">
        <f t="shared" si="2"/>
        <v>2406</v>
      </c>
      <c r="AA21" s="128">
        <f t="shared" si="0"/>
        <v>3332</v>
      </c>
      <c r="AB21" s="128">
        <f t="shared" si="1"/>
        <v>3599</v>
      </c>
    </row>
    <row r="22" spans="1:28" ht="13.5" customHeight="1" x14ac:dyDescent="0.15">
      <c r="A22" s="117" t="s">
        <v>93</v>
      </c>
      <c r="B22" s="118"/>
      <c r="C22" s="118"/>
      <c r="D22" s="118"/>
      <c r="E22" s="119"/>
      <c r="F22" s="120">
        <v>2382</v>
      </c>
      <c r="G22" s="121"/>
      <c r="H22" s="121"/>
      <c r="I22" s="121"/>
      <c r="J22" s="122"/>
      <c r="K22" s="120">
        <v>3273</v>
      </c>
      <c r="L22" s="121"/>
      <c r="M22" s="121"/>
      <c r="N22" s="122"/>
      <c r="O22" s="123">
        <v>3537</v>
      </c>
      <c r="P22" s="124"/>
      <c r="Q22" s="124"/>
      <c r="R22" s="125"/>
      <c r="S22" s="10">
        <v>6810</v>
      </c>
      <c r="T22" s="11"/>
      <c r="U22" s="11"/>
      <c r="V22" s="12"/>
      <c r="W22" s="129"/>
      <c r="Y22" s="127" t="str">
        <f t="shared" si="3"/>
        <v>26年</v>
      </c>
      <c r="Z22" s="128">
        <f t="shared" si="2"/>
        <v>2382</v>
      </c>
      <c r="AA22" s="128">
        <f t="shared" si="0"/>
        <v>3273</v>
      </c>
      <c r="AB22" s="128">
        <f t="shared" si="1"/>
        <v>3537</v>
      </c>
    </row>
    <row r="23" spans="1:28" ht="13.5" customHeight="1" x14ac:dyDescent="0.15">
      <c r="A23" s="117" t="s">
        <v>94</v>
      </c>
      <c r="B23" s="118"/>
      <c r="C23" s="118"/>
      <c r="D23" s="118"/>
      <c r="E23" s="119"/>
      <c r="F23" s="120">
        <v>2383</v>
      </c>
      <c r="G23" s="121"/>
      <c r="H23" s="121"/>
      <c r="I23" s="121"/>
      <c r="J23" s="122"/>
      <c r="K23" s="120">
        <v>3265</v>
      </c>
      <c r="L23" s="121"/>
      <c r="M23" s="121"/>
      <c r="N23" s="122"/>
      <c r="O23" s="123">
        <v>3491</v>
      </c>
      <c r="P23" s="124"/>
      <c r="Q23" s="124"/>
      <c r="R23" s="125"/>
      <c r="S23" s="10">
        <v>6756</v>
      </c>
      <c r="T23" s="11"/>
      <c r="U23" s="11"/>
      <c r="V23" s="12"/>
      <c r="W23" s="129"/>
      <c r="Y23" s="127" t="str">
        <f t="shared" si="3"/>
        <v>27年</v>
      </c>
      <c r="Z23" s="128">
        <f t="shared" si="2"/>
        <v>2383</v>
      </c>
      <c r="AA23" s="128">
        <f t="shared" si="0"/>
        <v>3265</v>
      </c>
      <c r="AB23" s="128">
        <f t="shared" si="1"/>
        <v>3491</v>
      </c>
    </row>
    <row r="24" spans="1:28" ht="13.5" customHeight="1" x14ac:dyDescent="0.15">
      <c r="A24" s="117" t="s">
        <v>95</v>
      </c>
      <c r="B24" s="118"/>
      <c r="C24" s="118"/>
      <c r="D24" s="118"/>
      <c r="E24" s="119"/>
      <c r="F24" s="120">
        <v>2361</v>
      </c>
      <c r="G24" s="121"/>
      <c r="H24" s="121"/>
      <c r="I24" s="121"/>
      <c r="J24" s="122"/>
      <c r="K24" s="120">
        <v>3221</v>
      </c>
      <c r="L24" s="121"/>
      <c r="M24" s="121"/>
      <c r="N24" s="122"/>
      <c r="O24" s="123">
        <v>3435</v>
      </c>
      <c r="P24" s="124"/>
      <c r="Q24" s="124"/>
      <c r="R24" s="125"/>
      <c r="S24" s="10">
        <v>6656</v>
      </c>
      <c r="T24" s="11"/>
      <c r="U24" s="11"/>
      <c r="V24" s="12"/>
      <c r="W24" s="32"/>
      <c r="Y24" s="127" t="str">
        <f t="shared" si="3"/>
        <v>28年</v>
      </c>
      <c r="Z24" s="128">
        <f t="shared" si="2"/>
        <v>2361</v>
      </c>
      <c r="AA24" s="128">
        <f t="shared" si="0"/>
        <v>3221</v>
      </c>
      <c r="AB24" s="128">
        <f t="shared" si="1"/>
        <v>3435</v>
      </c>
    </row>
    <row r="25" spans="1:28" x14ac:dyDescent="0.15">
      <c r="A25" s="117" t="s">
        <v>96</v>
      </c>
      <c r="B25" s="118"/>
      <c r="C25" s="118"/>
      <c r="D25" s="118"/>
      <c r="E25" s="119"/>
      <c r="F25" s="120">
        <v>2368</v>
      </c>
      <c r="G25" s="121"/>
      <c r="H25" s="121"/>
      <c r="I25" s="121"/>
      <c r="J25" s="122"/>
      <c r="K25" s="120">
        <v>3177</v>
      </c>
      <c r="L25" s="121"/>
      <c r="M25" s="121"/>
      <c r="N25" s="122"/>
      <c r="O25" s="123">
        <v>3403</v>
      </c>
      <c r="P25" s="124"/>
      <c r="Q25" s="124"/>
      <c r="R25" s="125"/>
      <c r="S25" s="10">
        <v>6580</v>
      </c>
      <c r="T25" s="11"/>
      <c r="U25" s="11"/>
      <c r="V25" s="12"/>
      <c r="Y25" s="127" t="str">
        <f t="shared" si="3"/>
        <v>29年</v>
      </c>
      <c r="Z25" s="128">
        <f t="shared" si="2"/>
        <v>2368</v>
      </c>
      <c r="AA25" s="128">
        <f t="shared" si="0"/>
        <v>3177</v>
      </c>
      <c r="AB25" s="128">
        <f t="shared" si="1"/>
        <v>3403</v>
      </c>
    </row>
    <row r="26" spans="1:28" x14ac:dyDescent="0.15">
      <c r="A26" s="117" t="s">
        <v>97</v>
      </c>
      <c r="B26" s="118"/>
      <c r="C26" s="118"/>
      <c r="D26" s="118"/>
      <c r="E26" s="119"/>
      <c r="F26" s="120">
        <v>2371</v>
      </c>
      <c r="G26" s="121"/>
      <c r="H26" s="121"/>
      <c r="I26" s="121"/>
      <c r="J26" s="122"/>
      <c r="K26" s="120">
        <v>3145</v>
      </c>
      <c r="L26" s="121"/>
      <c r="M26" s="121"/>
      <c r="N26" s="122"/>
      <c r="O26" s="123">
        <v>3366</v>
      </c>
      <c r="P26" s="124"/>
      <c r="Q26" s="124"/>
      <c r="R26" s="125"/>
      <c r="S26" s="10">
        <v>6511</v>
      </c>
      <c r="T26" s="11"/>
      <c r="U26" s="11"/>
      <c r="V26" s="12"/>
      <c r="Y26" s="127" t="str">
        <f t="shared" si="3"/>
        <v>30年</v>
      </c>
      <c r="Z26" s="128">
        <f t="shared" si="2"/>
        <v>2371</v>
      </c>
      <c r="AA26" s="128">
        <f t="shared" si="0"/>
        <v>3145</v>
      </c>
      <c r="AB26" s="128">
        <f t="shared" si="1"/>
        <v>3366</v>
      </c>
    </row>
    <row r="27" spans="1:28" ht="13.5" customHeight="1" x14ac:dyDescent="0.15">
      <c r="A27" s="117" t="s">
        <v>98</v>
      </c>
      <c r="B27" s="118"/>
      <c r="C27" s="118"/>
      <c r="D27" s="118"/>
      <c r="E27" s="119"/>
      <c r="F27" s="120">
        <v>2360</v>
      </c>
      <c r="G27" s="121"/>
      <c r="H27" s="121"/>
      <c r="I27" s="121"/>
      <c r="J27" s="122"/>
      <c r="K27" s="120">
        <v>3082</v>
      </c>
      <c r="L27" s="118"/>
      <c r="M27" s="118"/>
      <c r="N27" s="119"/>
      <c r="O27" s="123">
        <v>3297</v>
      </c>
      <c r="P27" s="130"/>
      <c r="Q27" s="130"/>
      <c r="R27" s="131"/>
      <c r="S27" s="10">
        <v>6379</v>
      </c>
      <c r="T27" s="132"/>
      <c r="U27" s="132"/>
      <c r="V27" s="133"/>
      <c r="W27" s="134"/>
      <c r="Y27" s="127" t="str">
        <f t="shared" si="3"/>
        <v>31年</v>
      </c>
      <c r="Z27" s="128">
        <f t="shared" si="2"/>
        <v>2360</v>
      </c>
      <c r="AA27" s="128">
        <f t="shared" si="0"/>
        <v>3082</v>
      </c>
      <c r="AB27" s="128">
        <f t="shared" si="1"/>
        <v>3297</v>
      </c>
    </row>
    <row r="28" spans="1:28" ht="13.5" customHeight="1" x14ac:dyDescent="0.15">
      <c r="A28" s="117" t="s">
        <v>99</v>
      </c>
      <c r="B28" s="118"/>
      <c r="C28" s="118"/>
      <c r="D28" s="118"/>
      <c r="E28" s="119"/>
      <c r="F28" s="120">
        <v>2354</v>
      </c>
      <c r="G28" s="121"/>
      <c r="H28" s="121"/>
      <c r="I28" s="121"/>
      <c r="J28" s="122"/>
      <c r="K28" s="120">
        <v>3046</v>
      </c>
      <c r="L28" s="118"/>
      <c r="M28" s="118"/>
      <c r="N28" s="119"/>
      <c r="O28" s="123">
        <v>3228</v>
      </c>
      <c r="P28" s="130"/>
      <c r="Q28" s="130"/>
      <c r="R28" s="131"/>
      <c r="S28" s="10">
        <v>6274</v>
      </c>
      <c r="T28" s="132"/>
      <c r="U28" s="132"/>
      <c r="V28" s="133"/>
      <c r="W28" s="134"/>
      <c r="Y28" s="127" t="s">
        <v>100</v>
      </c>
      <c r="Z28" s="128">
        <f t="shared" si="2"/>
        <v>2354</v>
      </c>
      <c r="AA28" s="128">
        <f t="shared" si="0"/>
        <v>3046</v>
      </c>
      <c r="AB28" s="128">
        <f t="shared" si="1"/>
        <v>3228</v>
      </c>
    </row>
    <row r="29" spans="1:28" ht="13.5" customHeight="1" x14ac:dyDescent="0.15">
      <c r="A29" s="117" t="s">
        <v>101</v>
      </c>
      <c r="B29" s="118"/>
      <c r="C29" s="118"/>
      <c r="D29" s="118"/>
      <c r="E29" s="119"/>
      <c r="F29" s="120">
        <v>2353</v>
      </c>
      <c r="G29" s="121"/>
      <c r="H29" s="121"/>
      <c r="I29" s="121"/>
      <c r="J29" s="122"/>
      <c r="K29" s="120">
        <v>2997</v>
      </c>
      <c r="L29" s="121"/>
      <c r="M29" s="121"/>
      <c r="N29" s="122"/>
      <c r="O29" s="123">
        <v>3160</v>
      </c>
      <c r="P29" s="124"/>
      <c r="Q29" s="124"/>
      <c r="R29" s="125"/>
      <c r="S29" s="10">
        <f>K29+O29</f>
        <v>6157</v>
      </c>
      <c r="T29" s="11"/>
      <c r="U29" s="11"/>
      <c r="V29" s="12"/>
      <c r="W29" s="134"/>
      <c r="Y29" s="127" t="str">
        <f t="shared" si="3"/>
        <v>3年</v>
      </c>
      <c r="Z29" s="128">
        <f t="shared" si="2"/>
        <v>2353</v>
      </c>
      <c r="AA29" s="128">
        <f t="shared" si="0"/>
        <v>2997</v>
      </c>
      <c r="AB29" s="128">
        <f t="shared" si="1"/>
        <v>3160</v>
      </c>
    </row>
    <row r="30" spans="1:28" ht="13.5" customHeight="1" x14ac:dyDescent="0.15">
      <c r="A30" s="117" t="s">
        <v>102</v>
      </c>
      <c r="B30" s="118"/>
      <c r="C30" s="118"/>
      <c r="D30" s="118"/>
      <c r="E30" s="119"/>
      <c r="F30" s="1">
        <v>2346</v>
      </c>
      <c r="G30" s="2"/>
      <c r="H30" s="2"/>
      <c r="I30" s="2"/>
      <c r="J30" s="3"/>
      <c r="K30" s="1">
        <v>2973</v>
      </c>
      <c r="L30" s="2"/>
      <c r="M30" s="2"/>
      <c r="N30" s="3"/>
      <c r="O30" s="4">
        <v>3136</v>
      </c>
      <c r="P30" s="5"/>
      <c r="Q30" s="5"/>
      <c r="R30" s="6"/>
      <c r="S30" s="4">
        <f>K30+O30</f>
        <v>6109</v>
      </c>
      <c r="T30" s="5"/>
      <c r="U30" s="5"/>
      <c r="V30" s="6"/>
      <c r="W30" s="134"/>
      <c r="Y30" s="127" t="str">
        <f t="shared" si="3"/>
        <v>4年</v>
      </c>
      <c r="Z30" s="128">
        <f t="shared" si="2"/>
        <v>2346</v>
      </c>
      <c r="AA30" s="128">
        <f t="shared" si="0"/>
        <v>2973</v>
      </c>
      <c r="AB30" s="128">
        <f t="shared" si="1"/>
        <v>3136</v>
      </c>
    </row>
    <row r="31" spans="1:28" ht="13.5" customHeight="1" x14ac:dyDescent="0.15">
      <c r="A31" s="7" t="s">
        <v>103</v>
      </c>
      <c r="B31" s="8"/>
      <c r="C31" s="8"/>
      <c r="D31" s="8"/>
      <c r="E31" s="9"/>
      <c r="F31" s="1">
        <v>2330</v>
      </c>
      <c r="G31" s="2"/>
      <c r="H31" s="2"/>
      <c r="I31" s="2"/>
      <c r="J31" s="3"/>
      <c r="K31" s="1">
        <v>2948</v>
      </c>
      <c r="L31" s="2"/>
      <c r="M31" s="2"/>
      <c r="N31" s="3"/>
      <c r="O31" s="4">
        <v>3082</v>
      </c>
      <c r="P31" s="5"/>
      <c r="Q31" s="5"/>
      <c r="R31" s="6"/>
      <c r="S31" s="10">
        <f>K31+O31</f>
        <v>6030</v>
      </c>
      <c r="T31" s="11"/>
      <c r="U31" s="11"/>
      <c r="V31" s="12"/>
      <c r="W31" s="134"/>
      <c r="Y31" s="127" t="str">
        <f t="shared" si="3"/>
        <v>5年</v>
      </c>
      <c r="Z31" s="128">
        <f t="shared" si="2"/>
        <v>2330</v>
      </c>
      <c r="AA31" s="128">
        <f t="shared" si="0"/>
        <v>2948</v>
      </c>
      <c r="AB31" s="128">
        <f t="shared" si="1"/>
        <v>3082</v>
      </c>
    </row>
    <row r="32" spans="1:28" ht="13.5" customHeight="1" x14ac:dyDescent="0.15">
      <c r="A32" s="25"/>
      <c r="B32" s="25"/>
      <c r="C32" s="25"/>
      <c r="D32" s="25"/>
      <c r="E32" s="25"/>
      <c r="F32" s="135"/>
      <c r="G32" s="135"/>
      <c r="H32" s="135"/>
      <c r="I32" s="135"/>
      <c r="J32" s="135"/>
      <c r="K32" s="135"/>
      <c r="L32" s="80"/>
      <c r="M32" s="80"/>
      <c r="N32" s="80"/>
      <c r="O32" s="136"/>
      <c r="P32" s="78"/>
      <c r="Q32" s="78"/>
      <c r="R32" s="78"/>
      <c r="S32" s="137"/>
      <c r="T32" s="138"/>
      <c r="U32" s="138"/>
      <c r="V32" s="139" t="s">
        <v>104</v>
      </c>
      <c r="W32" s="134"/>
    </row>
    <row r="33" spans="1:23" ht="13.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V33" s="139"/>
    </row>
    <row r="34" spans="1:23" ht="13.5" customHeight="1" x14ac:dyDescent="0.15"/>
    <row r="35" spans="1:23" ht="13.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23" ht="13.5" customHeight="1" x14ac:dyDescent="0.15">
      <c r="A36" s="140"/>
      <c r="B36" s="140"/>
      <c r="C36" s="140"/>
      <c r="D36" s="141"/>
      <c r="E36" s="141"/>
      <c r="F36" s="141"/>
      <c r="G36" s="141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</row>
    <row r="37" spans="1:23" ht="13.5" customHeight="1" x14ac:dyDescent="0.15">
      <c r="A37" s="142"/>
      <c r="B37" s="142"/>
      <c r="C37" s="142"/>
      <c r="D37" s="32"/>
      <c r="E37" s="32"/>
      <c r="F37" s="32"/>
      <c r="G37" s="3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3" ht="13.5" customHeight="1" x14ac:dyDescent="0.15">
      <c r="A38" s="142"/>
      <c r="B38" s="142"/>
      <c r="C38" s="142"/>
      <c r="D38" s="32"/>
      <c r="E38" s="32"/>
      <c r="F38" s="32"/>
      <c r="G38" s="3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3" ht="13.5" customHeight="1" x14ac:dyDescent="0.15">
      <c r="A39" s="34"/>
    </row>
    <row r="40" spans="1:23" ht="13.5" customHeight="1" x14ac:dyDescent="0.15">
      <c r="A40" s="34"/>
      <c r="W40" s="32"/>
    </row>
    <row r="41" spans="1:23" ht="13.5" customHeight="1" x14ac:dyDescent="0.15">
      <c r="A41" s="34"/>
    </row>
    <row r="42" spans="1:23" ht="13.5" customHeight="1" x14ac:dyDescent="0.15"/>
    <row r="43" spans="1:23" ht="13.5" customHeight="1" x14ac:dyDescent="0.15">
      <c r="A43" s="141"/>
      <c r="B43" s="141"/>
      <c r="C43" s="141"/>
      <c r="D43" s="141"/>
      <c r="E43" s="141"/>
      <c r="F43" s="141"/>
      <c r="G43" s="141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40"/>
      <c r="U43" s="140"/>
    </row>
    <row r="44" spans="1:23" ht="13.5" customHeight="1" x14ac:dyDescent="0.15">
      <c r="A44" s="143"/>
      <c r="B44" s="143"/>
      <c r="C44" s="143"/>
      <c r="D44" s="143"/>
      <c r="E44" s="143"/>
      <c r="F44" s="143"/>
      <c r="G44" s="143"/>
      <c r="T44" s="142"/>
      <c r="U44" s="142"/>
    </row>
    <row r="45" spans="1:23" ht="13.5" customHeight="1" x14ac:dyDescent="0.15">
      <c r="A45" s="32"/>
      <c r="B45" s="32"/>
      <c r="C45" s="32"/>
      <c r="D45" s="32"/>
      <c r="E45" s="32"/>
      <c r="F45" s="32"/>
      <c r="G45" s="32"/>
      <c r="T45" s="142"/>
      <c r="U45" s="142"/>
    </row>
    <row r="46" spans="1:23" ht="13.5" customHeight="1" x14ac:dyDescent="0.15">
      <c r="A46" s="32"/>
      <c r="B46" s="32"/>
      <c r="C46" s="32"/>
      <c r="D46" s="32"/>
      <c r="E46" s="32"/>
      <c r="F46" s="32"/>
      <c r="G46" s="32"/>
      <c r="T46" s="142"/>
      <c r="U46" s="142"/>
    </row>
    <row r="47" spans="1:23" ht="13.5" customHeight="1" x14ac:dyDescent="0.15">
      <c r="A47" s="142"/>
      <c r="B47" s="142"/>
      <c r="C47" s="142"/>
      <c r="D47" s="32"/>
      <c r="E47" s="32"/>
      <c r="F47" s="32"/>
      <c r="G47" s="32"/>
      <c r="T47" s="142"/>
      <c r="U47" s="142"/>
    </row>
    <row r="48" spans="1:23" ht="13.5" customHeight="1" x14ac:dyDescent="0.15">
      <c r="A48" s="142"/>
      <c r="B48" s="142"/>
      <c r="C48" s="142"/>
      <c r="D48" s="32"/>
      <c r="E48" s="32"/>
      <c r="F48" s="32"/>
      <c r="G48" s="32"/>
      <c r="T48" s="142"/>
      <c r="U48" s="142"/>
    </row>
    <row r="49" spans="1:21" ht="13.5" customHeight="1" x14ac:dyDescent="0.15">
      <c r="A49" s="142"/>
      <c r="B49" s="142"/>
      <c r="C49" s="142"/>
      <c r="D49" s="32"/>
      <c r="E49" s="32"/>
      <c r="F49" s="32"/>
      <c r="G49" s="32"/>
      <c r="T49" s="142"/>
      <c r="U49" s="142"/>
    </row>
    <row r="50" spans="1:21" ht="13.5" customHeight="1" x14ac:dyDescent="0.15"/>
    <row r="51" spans="1:21" ht="13.5" customHeight="1" x14ac:dyDescent="0.15">
      <c r="A51" s="141"/>
      <c r="B51" s="141"/>
      <c r="C51" s="141"/>
      <c r="D51" s="141"/>
      <c r="E51" s="141"/>
      <c r="F51" s="141"/>
      <c r="G51" s="141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40"/>
      <c r="U51" s="140"/>
    </row>
    <row r="52" spans="1:21" ht="13.5" customHeight="1" x14ac:dyDescent="0.15">
      <c r="A52" s="143"/>
      <c r="B52" s="143"/>
      <c r="C52" s="143"/>
      <c r="D52" s="143"/>
      <c r="E52" s="143"/>
      <c r="F52" s="143"/>
      <c r="G52" s="143"/>
      <c r="T52" s="142"/>
      <c r="U52" s="142"/>
    </row>
    <row r="53" spans="1:21" ht="13.5" customHeight="1" x14ac:dyDescent="0.15">
      <c r="A53" s="32"/>
      <c r="B53" s="32"/>
      <c r="C53" s="32"/>
      <c r="D53" s="32"/>
      <c r="E53" s="32"/>
      <c r="F53" s="32"/>
      <c r="G53" s="32"/>
      <c r="T53" s="142"/>
      <c r="U53" s="142"/>
    </row>
    <row r="54" spans="1:21" ht="13.5" customHeight="1" x14ac:dyDescent="0.15">
      <c r="A54" s="32"/>
      <c r="B54" s="32"/>
      <c r="C54" s="32"/>
      <c r="D54" s="32"/>
      <c r="E54" s="32"/>
      <c r="F54" s="32"/>
      <c r="G54" s="32"/>
      <c r="T54" s="142"/>
      <c r="U54" s="142"/>
    </row>
    <row r="55" spans="1:21" ht="13.5" customHeight="1" x14ac:dyDescent="0.15">
      <c r="A55" s="142"/>
      <c r="B55" s="142"/>
      <c r="C55" s="142"/>
      <c r="D55" s="32"/>
      <c r="E55" s="32"/>
      <c r="F55" s="32"/>
      <c r="G55" s="32"/>
      <c r="T55" s="142"/>
      <c r="U55" s="142"/>
    </row>
    <row r="56" spans="1:21" ht="13.5" customHeight="1" x14ac:dyDescent="0.15">
      <c r="A56" s="142"/>
      <c r="B56" s="142"/>
      <c r="C56" s="142"/>
      <c r="D56" s="32"/>
      <c r="E56" s="32"/>
      <c r="F56" s="32"/>
      <c r="G56" s="32"/>
      <c r="T56" s="142"/>
      <c r="U56" s="142"/>
    </row>
    <row r="57" spans="1:21" ht="13.5" customHeight="1" x14ac:dyDescent="0.15">
      <c r="A57" s="142"/>
      <c r="B57" s="142"/>
      <c r="C57" s="142"/>
      <c r="D57" s="32"/>
      <c r="E57" s="32"/>
      <c r="F57" s="32"/>
      <c r="G57" s="32"/>
      <c r="T57" s="142"/>
      <c r="U57" s="142"/>
    </row>
    <row r="58" spans="1:21" ht="13.5" customHeight="1" x14ac:dyDescent="0.15"/>
    <row r="59" spans="1:21" ht="13.5" customHeight="1" x14ac:dyDescent="0.15"/>
  </sheetData>
  <mergeCells count="174">
    <mergeCell ref="T51:U51"/>
    <mergeCell ref="T52:U52"/>
    <mergeCell ref="T53:U53"/>
    <mergeCell ref="T54:U54"/>
    <mergeCell ref="A55:C57"/>
    <mergeCell ref="T55:U55"/>
    <mergeCell ref="T56:U56"/>
    <mergeCell ref="T57:U57"/>
    <mergeCell ref="S38:U38"/>
    <mergeCell ref="T43:U43"/>
    <mergeCell ref="T44:U44"/>
    <mergeCell ref="T45:U45"/>
    <mergeCell ref="T46:U46"/>
    <mergeCell ref="A47:C49"/>
    <mergeCell ref="T47:U47"/>
    <mergeCell ref="T48:U48"/>
    <mergeCell ref="T49:U49"/>
    <mergeCell ref="A38:C38"/>
    <mergeCell ref="H38:I38"/>
    <mergeCell ref="J38:K38"/>
    <mergeCell ref="L38:M38"/>
    <mergeCell ref="N38:O38"/>
    <mergeCell ref="P38:R38"/>
    <mergeCell ref="P36:R36"/>
    <mergeCell ref="S36:U36"/>
    <mergeCell ref="A37:C37"/>
    <mergeCell ref="H37:I37"/>
    <mergeCell ref="J37:K37"/>
    <mergeCell ref="L37:M37"/>
    <mergeCell ref="N37:O37"/>
    <mergeCell ref="P37:R37"/>
    <mergeCell ref="S37:U37"/>
    <mergeCell ref="A31:E31"/>
    <mergeCell ref="F31:J31"/>
    <mergeCell ref="K31:N31"/>
    <mergeCell ref="O31:R31"/>
    <mergeCell ref="S31:V31"/>
    <mergeCell ref="A36:C36"/>
    <mergeCell ref="H36:I36"/>
    <mergeCell ref="J36:K36"/>
    <mergeCell ref="L36:M36"/>
    <mergeCell ref="N36:O36"/>
    <mergeCell ref="S29:V29"/>
    <mergeCell ref="A30:E30"/>
    <mergeCell ref="F30:J30"/>
    <mergeCell ref="K30:N30"/>
    <mergeCell ref="O30:R30"/>
    <mergeCell ref="S30:V30"/>
    <mergeCell ref="W27:W32"/>
    <mergeCell ref="A28:E28"/>
    <mergeCell ref="F28:J28"/>
    <mergeCell ref="K28:N28"/>
    <mergeCell ref="O28:R28"/>
    <mergeCell ref="S28:V28"/>
    <mergeCell ref="A29:E29"/>
    <mergeCell ref="F29:J29"/>
    <mergeCell ref="K29:N29"/>
    <mergeCell ref="O29:R29"/>
    <mergeCell ref="A26:E26"/>
    <mergeCell ref="F26:J26"/>
    <mergeCell ref="K26:N26"/>
    <mergeCell ref="O26:R26"/>
    <mergeCell ref="S26:V26"/>
    <mergeCell ref="A27:E27"/>
    <mergeCell ref="F27:J27"/>
    <mergeCell ref="K27:N27"/>
    <mergeCell ref="O27:R27"/>
    <mergeCell ref="S27:V27"/>
    <mergeCell ref="A24:E24"/>
    <mergeCell ref="F24:J24"/>
    <mergeCell ref="K24:N24"/>
    <mergeCell ref="O24:R24"/>
    <mergeCell ref="S24:V24"/>
    <mergeCell ref="A25:E25"/>
    <mergeCell ref="F25:J25"/>
    <mergeCell ref="K25:N25"/>
    <mergeCell ref="O25:R25"/>
    <mergeCell ref="S25:V25"/>
    <mergeCell ref="A22:E22"/>
    <mergeCell ref="F22:J22"/>
    <mergeCell ref="K22:N22"/>
    <mergeCell ref="O22:R22"/>
    <mergeCell ref="S22:V22"/>
    <mergeCell ref="A23:E23"/>
    <mergeCell ref="F23:J23"/>
    <mergeCell ref="K23:N23"/>
    <mergeCell ref="O23:R23"/>
    <mergeCell ref="S23:V23"/>
    <mergeCell ref="A20:E20"/>
    <mergeCell ref="F20:J20"/>
    <mergeCell ref="K20:N20"/>
    <mergeCell ref="O20:R20"/>
    <mergeCell ref="S20:V20"/>
    <mergeCell ref="A21:E21"/>
    <mergeCell ref="F21:J21"/>
    <mergeCell ref="K21:N21"/>
    <mergeCell ref="O21:R21"/>
    <mergeCell ref="S21:V21"/>
    <mergeCell ref="A18:E18"/>
    <mergeCell ref="F18:J18"/>
    <mergeCell ref="K18:N18"/>
    <mergeCell ref="O18:R18"/>
    <mergeCell ref="S18:V18"/>
    <mergeCell ref="A19:E19"/>
    <mergeCell ref="F19:J19"/>
    <mergeCell ref="K19:N19"/>
    <mergeCell ref="O19:R19"/>
    <mergeCell ref="S19:V19"/>
    <mergeCell ref="A16:E16"/>
    <mergeCell ref="F16:J16"/>
    <mergeCell ref="K16:N16"/>
    <mergeCell ref="O16:R16"/>
    <mergeCell ref="S16:V16"/>
    <mergeCell ref="A17:E17"/>
    <mergeCell ref="F17:J17"/>
    <mergeCell ref="K17:N17"/>
    <mergeCell ref="O17:R17"/>
    <mergeCell ref="S17:V17"/>
    <mergeCell ref="A14:E14"/>
    <mergeCell ref="F14:J14"/>
    <mergeCell ref="K14:N14"/>
    <mergeCell ref="O14:R14"/>
    <mergeCell ref="S14:V14"/>
    <mergeCell ref="A15:E15"/>
    <mergeCell ref="F15:J15"/>
    <mergeCell ref="K15:N15"/>
    <mergeCell ref="O15:R15"/>
    <mergeCell ref="S15:V15"/>
    <mergeCell ref="A12:E12"/>
    <mergeCell ref="F12:J12"/>
    <mergeCell ref="K12:N12"/>
    <mergeCell ref="O12:R12"/>
    <mergeCell ref="S12:V12"/>
    <mergeCell ref="A13:E13"/>
    <mergeCell ref="F13:J13"/>
    <mergeCell ref="K13:N13"/>
    <mergeCell ref="O13:R13"/>
    <mergeCell ref="S13:V13"/>
    <mergeCell ref="A10:E10"/>
    <mergeCell ref="F10:J10"/>
    <mergeCell ref="K10:N10"/>
    <mergeCell ref="O10:R10"/>
    <mergeCell ref="S10:V10"/>
    <mergeCell ref="A11:E11"/>
    <mergeCell ref="F11:J11"/>
    <mergeCell ref="K11:N11"/>
    <mergeCell ref="O11:R11"/>
    <mergeCell ref="S11:V11"/>
    <mergeCell ref="A8:E8"/>
    <mergeCell ref="F8:J8"/>
    <mergeCell ref="K8:N8"/>
    <mergeCell ref="O8:R8"/>
    <mergeCell ref="S8:V8"/>
    <mergeCell ref="A9:E9"/>
    <mergeCell ref="F9:J9"/>
    <mergeCell ref="K9:N9"/>
    <mergeCell ref="O9:R9"/>
    <mergeCell ref="S9:V9"/>
    <mergeCell ref="A6:E6"/>
    <mergeCell ref="F6:J6"/>
    <mergeCell ref="K6:N6"/>
    <mergeCell ref="O6:R6"/>
    <mergeCell ref="S6:V6"/>
    <mergeCell ref="A7:E7"/>
    <mergeCell ref="F7:J7"/>
    <mergeCell ref="K7:N7"/>
    <mergeCell ref="O7:R7"/>
    <mergeCell ref="S7:V7"/>
    <mergeCell ref="A4:E5"/>
    <mergeCell ref="F4:J5"/>
    <mergeCell ref="K4:V4"/>
    <mergeCell ref="K5:N5"/>
    <mergeCell ref="O5:R5"/>
    <mergeCell ref="S5:V5"/>
  </mergeCells>
  <phoneticPr fontId="2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DA41-4C0F-46B9-BFC3-31084CA0E6AB}">
  <sheetPr>
    <tabColor rgb="FF00B0F0"/>
    <pageSetUpPr fitToPage="1"/>
  </sheetPr>
  <dimension ref="A2:N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4.125" style="24" customWidth="1"/>
    <col min="2" max="3" width="9.625" style="24" customWidth="1"/>
    <col min="4" max="4" width="11.125" style="24" customWidth="1"/>
    <col min="5" max="5" width="14.125" style="24" customWidth="1"/>
    <col min="6" max="7" width="9.625" style="24" customWidth="1"/>
    <col min="8" max="8" width="11.125" style="24" customWidth="1"/>
    <col min="9" max="11" width="2.875" style="24"/>
    <col min="12" max="12" width="9.25" style="24" customWidth="1"/>
    <col min="13" max="13" width="11.25" style="24" customWidth="1"/>
    <col min="14" max="14" width="11.75" style="24" customWidth="1"/>
    <col min="15" max="16384" width="2.875" style="24"/>
  </cols>
  <sheetData>
    <row r="2" spans="1:14" ht="15" customHeight="1" x14ac:dyDescent="0.15">
      <c r="A2" s="144" t="s">
        <v>105</v>
      </c>
    </row>
    <row r="3" spans="1:14" ht="13.5" customHeight="1" x14ac:dyDescent="0.15">
      <c r="H3" s="25" t="s">
        <v>106</v>
      </c>
    </row>
    <row r="4" spans="1:14" ht="13.5" customHeight="1" x14ac:dyDescent="0.15">
      <c r="A4" s="145" t="s">
        <v>107</v>
      </c>
      <c r="B4" s="145" t="s">
        <v>74</v>
      </c>
      <c r="C4" s="145" t="s">
        <v>75</v>
      </c>
      <c r="D4" s="145" t="s">
        <v>108</v>
      </c>
      <c r="E4" s="145" t="s">
        <v>107</v>
      </c>
      <c r="F4" s="145" t="s">
        <v>74</v>
      </c>
      <c r="G4" s="145" t="s">
        <v>75</v>
      </c>
      <c r="H4" s="116" t="s">
        <v>108</v>
      </c>
      <c r="L4" s="146" t="str">
        <f>A4</f>
        <v>年齢</v>
      </c>
      <c r="M4" s="146" t="str">
        <f>B4</f>
        <v>男</v>
      </c>
      <c r="N4" s="146" t="str">
        <f>C4</f>
        <v>女</v>
      </c>
    </row>
    <row r="5" spans="1:14" ht="13.5" customHeight="1" x14ac:dyDescent="0.15">
      <c r="A5" s="147" t="s">
        <v>109</v>
      </c>
      <c r="B5" s="13">
        <v>107</v>
      </c>
      <c r="C5" s="13">
        <v>99</v>
      </c>
      <c r="D5" s="14">
        <f>B5+C5</f>
        <v>206</v>
      </c>
      <c r="E5" s="148" t="s">
        <v>110</v>
      </c>
      <c r="F5" s="13">
        <v>187</v>
      </c>
      <c r="G5" s="13">
        <v>177</v>
      </c>
      <c r="H5" s="15">
        <f t="shared" ref="H5:H15" si="0">F5+G5</f>
        <v>364</v>
      </c>
      <c r="L5" s="146" t="str">
        <f t="shared" ref="L5:L15" si="1">SUBSTITUTE(A5,"歳","")</f>
        <v>0～4</v>
      </c>
      <c r="M5" s="146">
        <f t="shared" ref="M5:M15" si="2">B5*-1</f>
        <v>-107</v>
      </c>
      <c r="N5" s="146">
        <f t="shared" ref="N5:N15" si="3">C5</f>
        <v>99</v>
      </c>
    </row>
    <row r="6" spans="1:14" ht="13.5" customHeight="1" x14ac:dyDescent="0.15">
      <c r="A6" s="147" t="s">
        <v>111</v>
      </c>
      <c r="B6" s="13">
        <v>134</v>
      </c>
      <c r="C6" s="13">
        <v>113</v>
      </c>
      <c r="D6" s="14">
        <f t="shared" ref="D6:D15" si="4">B6+C6</f>
        <v>247</v>
      </c>
      <c r="E6" s="147" t="s">
        <v>112</v>
      </c>
      <c r="F6" s="13">
        <v>209</v>
      </c>
      <c r="G6" s="13">
        <v>204</v>
      </c>
      <c r="H6" s="15">
        <f t="shared" si="0"/>
        <v>413</v>
      </c>
      <c r="L6" s="146" t="str">
        <f t="shared" si="1"/>
        <v>5～9</v>
      </c>
      <c r="M6" s="146">
        <f t="shared" si="2"/>
        <v>-134</v>
      </c>
      <c r="N6" s="146">
        <f t="shared" si="3"/>
        <v>113</v>
      </c>
    </row>
    <row r="7" spans="1:14" ht="13.5" customHeight="1" x14ac:dyDescent="0.15">
      <c r="A7" s="147" t="s">
        <v>113</v>
      </c>
      <c r="B7" s="13">
        <v>169</v>
      </c>
      <c r="C7" s="13">
        <v>126</v>
      </c>
      <c r="D7" s="14">
        <f t="shared" si="4"/>
        <v>295</v>
      </c>
      <c r="E7" s="147" t="s">
        <v>114</v>
      </c>
      <c r="F7" s="13">
        <v>233</v>
      </c>
      <c r="G7" s="13">
        <v>246</v>
      </c>
      <c r="H7" s="15">
        <f t="shared" si="0"/>
        <v>479</v>
      </c>
      <c r="L7" s="146" t="str">
        <f t="shared" si="1"/>
        <v>10～14</v>
      </c>
      <c r="M7" s="146">
        <f t="shared" si="2"/>
        <v>-169</v>
      </c>
      <c r="N7" s="146">
        <f t="shared" si="3"/>
        <v>126</v>
      </c>
    </row>
    <row r="8" spans="1:14" ht="13.5" customHeight="1" x14ac:dyDescent="0.15">
      <c r="A8" s="147" t="s">
        <v>115</v>
      </c>
      <c r="B8" s="13">
        <v>136</v>
      </c>
      <c r="C8" s="13">
        <v>144</v>
      </c>
      <c r="D8" s="14">
        <f t="shared" si="4"/>
        <v>280</v>
      </c>
      <c r="E8" s="147" t="s">
        <v>116</v>
      </c>
      <c r="F8" s="13">
        <v>276</v>
      </c>
      <c r="G8" s="13">
        <v>259</v>
      </c>
      <c r="H8" s="15">
        <f t="shared" si="0"/>
        <v>535</v>
      </c>
      <c r="L8" s="146" t="str">
        <f t="shared" si="1"/>
        <v>15～19</v>
      </c>
      <c r="M8" s="146">
        <f t="shared" si="2"/>
        <v>-136</v>
      </c>
      <c r="N8" s="146">
        <f t="shared" si="3"/>
        <v>144</v>
      </c>
    </row>
    <row r="9" spans="1:14" ht="13.5" customHeight="1" x14ac:dyDescent="0.15">
      <c r="A9" s="147" t="s">
        <v>117</v>
      </c>
      <c r="B9" s="13">
        <v>144</v>
      </c>
      <c r="C9" s="13">
        <v>114</v>
      </c>
      <c r="D9" s="14">
        <f t="shared" si="4"/>
        <v>258</v>
      </c>
      <c r="E9" s="147" t="s">
        <v>118</v>
      </c>
      <c r="F9" s="13">
        <v>186</v>
      </c>
      <c r="G9" s="13">
        <v>173</v>
      </c>
      <c r="H9" s="15">
        <f t="shared" si="0"/>
        <v>359</v>
      </c>
      <c r="L9" s="146" t="str">
        <f t="shared" si="1"/>
        <v>20～24</v>
      </c>
      <c r="M9" s="146">
        <f t="shared" si="2"/>
        <v>-144</v>
      </c>
      <c r="N9" s="146">
        <f t="shared" si="3"/>
        <v>114</v>
      </c>
    </row>
    <row r="10" spans="1:14" ht="13.5" customHeight="1" x14ac:dyDescent="0.15">
      <c r="A10" s="147" t="s">
        <v>119</v>
      </c>
      <c r="B10" s="13">
        <v>108</v>
      </c>
      <c r="C10" s="13">
        <v>101</v>
      </c>
      <c r="D10" s="14">
        <f t="shared" si="4"/>
        <v>209</v>
      </c>
      <c r="E10" s="147" t="s">
        <v>120</v>
      </c>
      <c r="F10" s="13">
        <v>125</v>
      </c>
      <c r="G10" s="13">
        <v>185</v>
      </c>
      <c r="H10" s="15">
        <f t="shared" si="0"/>
        <v>310</v>
      </c>
      <c r="L10" s="146" t="str">
        <f t="shared" si="1"/>
        <v>25～29</v>
      </c>
      <c r="M10" s="146">
        <f t="shared" si="2"/>
        <v>-108</v>
      </c>
      <c r="N10" s="146">
        <f t="shared" si="3"/>
        <v>101</v>
      </c>
    </row>
    <row r="11" spans="1:14" ht="13.5" customHeight="1" x14ac:dyDescent="0.15">
      <c r="A11" s="147" t="s">
        <v>121</v>
      </c>
      <c r="B11" s="13">
        <v>128</v>
      </c>
      <c r="C11" s="13">
        <v>114</v>
      </c>
      <c r="D11" s="14">
        <f t="shared" si="4"/>
        <v>242</v>
      </c>
      <c r="E11" s="147" t="s">
        <v>122</v>
      </c>
      <c r="F11" s="13">
        <v>82</v>
      </c>
      <c r="G11" s="13">
        <v>172</v>
      </c>
      <c r="H11" s="15">
        <f t="shared" si="0"/>
        <v>254</v>
      </c>
      <c r="L11" s="146" t="str">
        <f t="shared" si="1"/>
        <v>30～34</v>
      </c>
      <c r="M11" s="146">
        <f t="shared" si="2"/>
        <v>-128</v>
      </c>
      <c r="N11" s="146">
        <f t="shared" si="3"/>
        <v>114</v>
      </c>
    </row>
    <row r="12" spans="1:14" ht="13.5" customHeight="1" x14ac:dyDescent="0.15">
      <c r="A12" s="147" t="s">
        <v>123</v>
      </c>
      <c r="B12" s="13">
        <v>155</v>
      </c>
      <c r="C12" s="13">
        <v>135</v>
      </c>
      <c r="D12" s="14">
        <f t="shared" si="4"/>
        <v>290</v>
      </c>
      <c r="E12" s="147" t="s">
        <v>124</v>
      </c>
      <c r="F12" s="13">
        <v>53</v>
      </c>
      <c r="G12" s="13">
        <v>146</v>
      </c>
      <c r="H12" s="15">
        <f t="shared" si="0"/>
        <v>199</v>
      </c>
      <c r="L12" s="146" t="str">
        <f t="shared" si="1"/>
        <v>35～39</v>
      </c>
      <c r="M12" s="146">
        <f t="shared" si="2"/>
        <v>-155</v>
      </c>
      <c r="N12" s="146">
        <f t="shared" si="3"/>
        <v>135</v>
      </c>
    </row>
    <row r="13" spans="1:14" ht="13.5" customHeight="1" x14ac:dyDescent="0.15">
      <c r="A13" s="147" t="s">
        <v>125</v>
      </c>
      <c r="B13" s="13">
        <v>166</v>
      </c>
      <c r="C13" s="13">
        <v>164</v>
      </c>
      <c r="D13" s="14">
        <f t="shared" si="4"/>
        <v>330</v>
      </c>
      <c r="E13" s="147" t="s">
        <v>126</v>
      </c>
      <c r="F13" s="13">
        <v>13</v>
      </c>
      <c r="G13" s="13">
        <v>52</v>
      </c>
      <c r="H13" s="15">
        <f t="shared" si="0"/>
        <v>65</v>
      </c>
      <c r="L13" s="146" t="str">
        <f t="shared" si="1"/>
        <v>40～44</v>
      </c>
      <c r="M13" s="146">
        <f t="shared" si="2"/>
        <v>-166</v>
      </c>
      <c r="N13" s="146">
        <f t="shared" si="3"/>
        <v>164</v>
      </c>
    </row>
    <row r="14" spans="1:14" ht="13.5" customHeight="1" x14ac:dyDescent="0.15">
      <c r="A14" s="147" t="s">
        <v>127</v>
      </c>
      <c r="B14" s="13">
        <v>167</v>
      </c>
      <c r="C14" s="13">
        <v>178</v>
      </c>
      <c r="D14" s="14">
        <f t="shared" si="4"/>
        <v>345</v>
      </c>
      <c r="E14" s="147" t="s">
        <v>128</v>
      </c>
      <c r="F14" s="13">
        <v>2</v>
      </c>
      <c r="G14" s="13">
        <v>10</v>
      </c>
      <c r="H14" s="15">
        <f t="shared" si="0"/>
        <v>12</v>
      </c>
      <c r="L14" s="146" t="str">
        <f t="shared" si="1"/>
        <v>45～49</v>
      </c>
      <c r="M14" s="146">
        <f t="shared" si="2"/>
        <v>-167</v>
      </c>
      <c r="N14" s="146">
        <f t="shared" si="3"/>
        <v>178</v>
      </c>
    </row>
    <row r="15" spans="1:14" ht="13.5" customHeight="1" x14ac:dyDescent="0.15">
      <c r="A15" s="147" t="s">
        <v>129</v>
      </c>
      <c r="B15" s="13">
        <v>168</v>
      </c>
      <c r="C15" s="13">
        <v>170</v>
      </c>
      <c r="D15" s="14">
        <f t="shared" si="4"/>
        <v>338</v>
      </c>
      <c r="E15" s="147" t="s">
        <v>108</v>
      </c>
      <c r="F15" s="14">
        <f>SUM(B5:B15,F5:F14)</f>
        <v>2948</v>
      </c>
      <c r="G15" s="14">
        <f>SUM(C5:C15,G5:G14)</f>
        <v>3082</v>
      </c>
      <c r="H15" s="15">
        <f t="shared" si="0"/>
        <v>6030</v>
      </c>
      <c r="L15" s="146" t="str">
        <f t="shared" si="1"/>
        <v>50～54</v>
      </c>
      <c r="M15" s="146">
        <f t="shared" si="2"/>
        <v>-168</v>
      </c>
      <c r="N15" s="146">
        <f t="shared" si="3"/>
        <v>170</v>
      </c>
    </row>
    <row r="16" spans="1:14" ht="13.5" customHeight="1" x14ac:dyDescent="0.15">
      <c r="H16" s="80" t="s">
        <v>130</v>
      </c>
      <c r="L16" s="146" t="str">
        <f t="shared" ref="L16:L24" si="5">SUBSTITUTE(E5,"歳","")</f>
        <v>55～59</v>
      </c>
      <c r="M16" s="146">
        <f t="shared" ref="M16:M25" si="6">F5*-1</f>
        <v>-187</v>
      </c>
      <c r="N16" s="146">
        <f t="shared" ref="N16:N25" si="7">G5</f>
        <v>177</v>
      </c>
    </row>
    <row r="17" spans="12:14" ht="13.5" customHeight="1" x14ac:dyDescent="0.15">
      <c r="L17" s="146" t="str">
        <f t="shared" si="5"/>
        <v>60～64</v>
      </c>
      <c r="M17" s="146">
        <f t="shared" si="6"/>
        <v>-209</v>
      </c>
      <c r="N17" s="146">
        <f t="shared" si="7"/>
        <v>204</v>
      </c>
    </row>
    <row r="18" spans="12:14" ht="13.5" customHeight="1" x14ac:dyDescent="0.15">
      <c r="L18" s="146" t="str">
        <f t="shared" si="5"/>
        <v>65～69</v>
      </c>
      <c r="M18" s="146">
        <f t="shared" si="6"/>
        <v>-233</v>
      </c>
      <c r="N18" s="146">
        <f t="shared" si="7"/>
        <v>246</v>
      </c>
    </row>
    <row r="19" spans="12:14" ht="13.5" customHeight="1" x14ac:dyDescent="0.15">
      <c r="L19" s="146" t="str">
        <f t="shared" si="5"/>
        <v>70～74</v>
      </c>
      <c r="M19" s="146">
        <f t="shared" si="6"/>
        <v>-276</v>
      </c>
      <c r="N19" s="146">
        <f t="shared" si="7"/>
        <v>259</v>
      </c>
    </row>
    <row r="20" spans="12:14" ht="13.5" customHeight="1" x14ac:dyDescent="0.15">
      <c r="L20" s="146" t="str">
        <f t="shared" si="5"/>
        <v>75～79</v>
      </c>
      <c r="M20" s="146">
        <f t="shared" si="6"/>
        <v>-186</v>
      </c>
      <c r="N20" s="146">
        <f t="shared" si="7"/>
        <v>173</v>
      </c>
    </row>
    <row r="21" spans="12:14" ht="13.5" customHeight="1" x14ac:dyDescent="0.15">
      <c r="L21" s="146" t="str">
        <f t="shared" si="5"/>
        <v>80～84</v>
      </c>
      <c r="M21" s="146">
        <f t="shared" si="6"/>
        <v>-125</v>
      </c>
      <c r="N21" s="146">
        <f t="shared" si="7"/>
        <v>185</v>
      </c>
    </row>
    <row r="22" spans="12:14" ht="13.5" customHeight="1" x14ac:dyDescent="0.15">
      <c r="L22" s="146" t="str">
        <f t="shared" si="5"/>
        <v>85～89</v>
      </c>
      <c r="M22" s="146">
        <f t="shared" si="6"/>
        <v>-82</v>
      </c>
      <c r="N22" s="146">
        <f t="shared" si="7"/>
        <v>172</v>
      </c>
    </row>
    <row r="23" spans="12:14" ht="13.5" customHeight="1" x14ac:dyDescent="0.15">
      <c r="L23" s="146" t="str">
        <f t="shared" si="5"/>
        <v>90～94</v>
      </c>
      <c r="M23" s="146">
        <f t="shared" si="6"/>
        <v>-53</v>
      </c>
      <c r="N23" s="146">
        <f t="shared" si="7"/>
        <v>146</v>
      </c>
    </row>
    <row r="24" spans="12:14" ht="13.5" customHeight="1" x14ac:dyDescent="0.15">
      <c r="L24" s="146" t="str">
        <f t="shared" si="5"/>
        <v>95～99</v>
      </c>
      <c r="M24" s="146">
        <f t="shared" si="6"/>
        <v>-13</v>
      </c>
      <c r="N24" s="146">
        <f t="shared" si="7"/>
        <v>52</v>
      </c>
    </row>
    <row r="25" spans="12:14" ht="13.5" customHeight="1" x14ac:dyDescent="0.15">
      <c r="L25" s="146" t="str">
        <f>SUBSTITUTE(E14,"歳以上","")&amp;"～"</f>
        <v>100～</v>
      </c>
      <c r="M25" s="146">
        <f t="shared" si="6"/>
        <v>-2</v>
      </c>
      <c r="N25" s="146">
        <f t="shared" si="7"/>
        <v>10</v>
      </c>
    </row>
    <row r="26" spans="12:14" ht="13.5" customHeight="1" x14ac:dyDescent="0.15"/>
    <row r="27" spans="12:14" ht="13.5" customHeight="1" x14ac:dyDescent="0.15"/>
    <row r="28" spans="12:14" ht="13.5" customHeight="1" x14ac:dyDescent="0.15"/>
    <row r="29" spans="12:14" ht="13.5" customHeight="1" x14ac:dyDescent="0.15"/>
    <row r="30" spans="12:14" ht="13.5" customHeight="1" x14ac:dyDescent="0.15"/>
    <row r="31" spans="12:14" ht="13.5" customHeight="1" x14ac:dyDescent="0.15"/>
    <row r="32" spans="12:14" ht="13.5" customHeight="1" x14ac:dyDescent="0.15"/>
    <row r="33" s="24" customFormat="1" ht="13.5" customHeight="1" x14ac:dyDescent="0.15"/>
    <row r="34" s="24" customFormat="1" ht="13.5" customHeight="1" x14ac:dyDescent="0.15"/>
    <row r="35" s="24" customFormat="1" ht="13.5" customHeight="1" x14ac:dyDescent="0.15"/>
    <row r="36" s="24" customFormat="1" ht="13.5" customHeight="1" x14ac:dyDescent="0.15"/>
    <row r="37" s="24" customFormat="1" ht="13.5" customHeight="1" x14ac:dyDescent="0.15"/>
    <row r="38" s="24" customFormat="1" ht="13.5" customHeight="1" x14ac:dyDescent="0.15"/>
    <row r="39" s="24" customFormat="1" ht="13.5" customHeight="1" x14ac:dyDescent="0.15"/>
    <row r="40" s="24" customFormat="1" ht="13.5" customHeight="1" x14ac:dyDescent="0.15"/>
    <row r="41" s="24" customFormat="1" ht="13.5" customHeight="1" x14ac:dyDescent="0.15"/>
    <row r="42" s="24" customFormat="1" ht="13.5" customHeight="1" x14ac:dyDescent="0.15"/>
    <row r="43" s="24" customFormat="1" ht="13.5" customHeight="1" x14ac:dyDescent="0.15"/>
    <row r="44" s="24" customFormat="1" ht="13.5" customHeight="1" x14ac:dyDescent="0.15"/>
    <row r="45" s="24" customFormat="1" ht="13.5" customHeight="1" x14ac:dyDescent="0.15"/>
    <row r="46" s="24" customFormat="1" ht="13.5" customHeight="1" x14ac:dyDescent="0.15"/>
    <row r="47" s="24" customFormat="1" ht="13.5" customHeight="1" x14ac:dyDescent="0.15"/>
    <row r="48" s="24" customFormat="1" ht="13.5" customHeight="1" x14ac:dyDescent="0.15"/>
    <row r="49" s="24" customFormat="1" ht="13.5" customHeight="1" x14ac:dyDescent="0.15"/>
    <row r="50" s="24" customFormat="1" ht="13.5" customHeight="1" x14ac:dyDescent="0.15"/>
    <row r="51" s="24" customFormat="1" ht="13.5" customHeight="1" x14ac:dyDescent="0.15"/>
    <row r="52" s="24" customFormat="1" ht="13.5" customHeight="1" x14ac:dyDescent="0.15"/>
    <row r="53" s="24" customFormat="1" ht="13.5" customHeight="1" x14ac:dyDescent="0.15"/>
    <row r="54" s="24" customFormat="1" ht="13.5" customHeight="1" x14ac:dyDescent="0.15"/>
    <row r="55" s="24" customFormat="1" ht="13.5" customHeight="1" x14ac:dyDescent="0.15"/>
    <row r="56" s="24" customFormat="1" ht="13.5" customHeight="1" x14ac:dyDescent="0.15"/>
    <row r="57" s="24" customFormat="1" ht="13.5" customHeight="1" x14ac:dyDescent="0.15"/>
    <row r="58" s="24" customFormat="1" ht="13.5" customHeight="1" x14ac:dyDescent="0.15"/>
    <row r="59" s="24" customFormat="1" ht="13.5" customHeight="1" x14ac:dyDescent="0.15"/>
    <row r="60" s="24" customFormat="1" ht="13.5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88AD-FBBE-44C9-8ACB-6DE563A77E15}">
  <sheetPr>
    <tabColor rgb="FF00B0F0"/>
    <pageSetUpPr fitToPage="1"/>
  </sheetPr>
  <dimension ref="A1:AF61"/>
  <sheetViews>
    <sheetView view="pageBreakPreview" zoomScaleNormal="100" zoomScaleSheetLayoutView="100" workbookViewId="0"/>
  </sheetViews>
  <sheetFormatPr defaultColWidth="2.875" defaultRowHeight="13.5" x14ac:dyDescent="0.15"/>
  <cols>
    <col min="1" max="6" width="3" style="24" customWidth="1"/>
    <col min="7" max="15" width="2.875" style="24"/>
    <col min="16" max="16" width="3" style="24" customWidth="1"/>
    <col min="17" max="29" width="2.875" style="24"/>
    <col min="30" max="30" width="3" style="24" customWidth="1"/>
    <col min="31" max="16384" width="2.875" style="24"/>
  </cols>
  <sheetData>
    <row r="1" spans="1:31" ht="13.5" customHeight="1" x14ac:dyDescent="0.15"/>
    <row r="2" spans="1:31" ht="15" customHeight="1" x14ac:dyDescent="0.15">
      <c r="A2" s="144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3.5" customHeight="1" x14ac:dyDescent="0.15">
      <c r="A3" s="149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5" customHeight="1" x14ac:dyDescent="0.15">
      <c r="A4" s="35" t="s">
        <v>132</v>
      </c>
      <c r="B4" s="36"/>
      <c r="C4" s="36"/>
      <c r="D4" s="37"/>
      <c r="E4" s="150" t="s">
        <v>133</v>
      </c>
      <c r="F4" s="36"/>
      <c r="G4" s="37"/>
      <c r="H4" s="150" t="s">
        <v>134</v>
      </c>
      <c r="I4" s="36"/>
      <c r="J4" s="37"/>
      <c r="K4" s="150" t="s">
        <v>135</v>
      </c>
      <c r="L4" s="151"/>
      <c r="M4" s="151"/>
      <c r="N4" s="152"/>
      <c r="O4" s="68"/>
      <c r="P4" s="35" t="s">
        <v>132</v>
      </c>
      <c r="Q4" s="36"/>
      <c r="R4" s="36"/>
      <c r="S4" s="37"/>
      <c r="T4" s="150" t="s">
        <v>133</v>
      </c>
      <c r="U4" s="36"/>
      <c r="V4" s="37"/>
      <c r="W4" s="150" t="s">
        <v>134</v>
      </c>
      <c r="X4" s="36"/>
      <c r="Y4" s="37"/>
      <c r="Z4" s="150" t="s">
        <v>135</v>
      </c>
      <c r="AA4" s="151"/>
      <c r="AB4" s="151"/>
      <c r="AC4" s="152"/>
      <c r="AD4" s="68"/>
      <c r="AE4" s="68"/>
    </row>
    <row r="5" spans="1:31" ht="13.5" customHeight="1" x14ac:dyDescent="0.15">
      <c r="A5" s="44"/>
      <c r="B5" s="45"/>
      <c r="C5" s="45"/>
      <c r="D5" s="46"/>
      <c r="E5" s="44"/>
      <c r="F5" s="45"/>
      <c r="G5" s="46"/>
      <c r="H5" s="44"/>
      <c r="I5" s="45"/>
      <c r="J5" s="46"/>
      <c r="K5" s="153"/>
      <c r="L5" s="154"/>
      <c r="M5" s="154"/>
      <c r="N5" s="155"/>
      <c r="O5" s="68"/>
      <c r="P5" s="44"/>
      <c r="Q5" s="45"/>
      <c r="R5" s="45"/>
      <c r="S5" s="46"/>
      <c r="T5" s="44"/>
      <c r="U5" s="45"/>
      <c r="V5" s="46"/>
      <c r="W5" s="44"/>
      <c r="X5" s="45"/>
      <c r="Y5" s="46"/>
      <c r="Z5" s="153"/>
      <c r="AA5" s="154"/>
      <c r="AB5" s="154"/>
      <c r="AC5" s="155"/>
      <c r="AD5" s="68"/>
      <c r="AE5" s="68"/>
    </row>
    <row r="6" spans="1:31" ht="13.5" customHeight="1" x14ac:dyDescent="0.15">
      <c r="A6" s="156" t="s">
        <v>136</v>
      </c>
      <c r="B6" s="157"/>
      <c r="C6" s="157"/>
      <c r="D6" s="158"/>
      <c r="E6" s="16">
        <v>74</v>
      </c>
      <c r="F6" s="17"/>
      <c r="G6" s="18"/>
      <c r="H6" s="159">
        <v>192</v>
      </c>
      <c r="I6" s="160"/>
      <c r="J6" s="161"/>
      <c r="K6" s="162">
        <f>ROUND(H6/E6,1)</f>
        <v>2.6</v>
      </c>
      <c r="L6" s="163"/>
      <c r="M6" s="163"/>
      <c r="N6" s="164"/>
      <c r="O6" s="68"/>
      <c r="P6" s="156" t="s">
        <v>137</v>
      </c>
      <c r="Q6" s="157"/>
      <c r="R6" s="157"/>
      <c r="S6" s="158"/>
      <c r="T6" s="165">
        <v>14</v>
      </c>
      <c r="U6" s="166"/>
      <c r="V6" s="167"/>
      <c r="W6" s="159">
        <v>36</v>
      </c>
      <c r="X6" s="160"/>
      <c r="Y6" s="161"/>
      <c r="Z6" s="162">
        <f>ROUND(W6/T6,1)</f>
        <v>2.6</v>
      </c>
      <c r="AA6" s="163"/>
      <c r="AB6" s="163"/>
      <c r="AC6" s="164"/>
      <c r="AD6" s="68"/>
      <c r="AE6" s="68"/>
    </row>
    <row r="7" spans="1:31" ht="13.5" customHeight="1" x14ac:dyDescent="0.15">
      <c r="A7" s="156" t="s">
        <v>138</v>
      </c>
      <c r="B7" s="157"/>
      <c r="C7" s="157"/>
      <c r="D7" s="158"/>
      <c r="E7" s="16">
        <v>31</v>
      </c>
      <c r="F7" s="17"/>
      <c r="G7" s="18"/>
      <c r="H7" s="159">
        <v>85</v>
      </c>
      <c r="I7" s="160"/>
      <c r="J7" s="161"/>
      <c r="K7" s="162">
        <f t="shared" ref="K7:K35" si="0">ROUND(H7/E7,1)</f>
        <v>2.7</v>
      </c>
      <c r="L7" s="163"/>
      <c r="M7" s="163"/>
      <c r="N7" s="164"/>
      <c r="O7" s="68"/>
      <c r="P7" s="156" t="s">
        <v>139</v>
      </c>
      <c r="Q7" s="157"/>
      <c r="R7" s="157"/>
      <c r="S7" s="158"/>
      <c r="T7" s="165">
        <v>27</v>
      </c>
      <c r="U7" s="166"/>
      <c r="V7" s="167"/>
      <c r="W7" s="159">
        <v>76</v>
      </c>
      <c r="X7" s="160"/>
      <c r="Y7" s="161"/>
      <c r="Z7" s="162">
        <f t="shared" ref="Z7:Z31" si="1">ROUND(W7/T7,1)</f>
        <v>2.8</v>
      </c>
      <c r="AA7" s="163"/>
      <c r="AB7" s="163"/>
      <c r="AC7" s="164"/>
    </row>
    <row r="8" spans="1:31" ht="13.5" customHeight="1" x14ac:dyDescent="0.15">
      <c r="A8" s="156" t="s">
        <v>140</v>
      </c>
      <c r="B8" s="157"/>
      <c r="C8" s="157"/>
      <c r="D8" s="158"/>
      <c r="E8" s="16">
        <v>24</v>
      </c>
      <c r="F8" s="17"/>
      <c r="G8" s="18"/>
      <c r="H8" s="159">
        <v>73</v>
      </c>
      <c r="I8" s="160"/>
      <c r="J8" s="161"/>
      <c r="K8" s="162">
        <f t="shared" si="0"/>
        <v>3</v>
      </c>
      <c r="L8" s="163"/>
      <c r="M8" s="163"/>
      <c r="N8" s="164"/>
      <c r="O8" s="68"/>
      <c r="P8" s="156" t="s">
        <v>141</v>
      </c>
      <c r="Q8" s="157"/>
      <c r="R8" s="157"/>
      <c r="S8" s="158"/>
      <c r="T8" s="165">
        <v>10</v>
      </c>
      <c r="U8" s="166"/>
      <c r="V8" s="167"/>
      <c r="W8" s="159">
        <v>31</v>
      </c>
      <c r="X8" s="160"/>
      <c r="Y8" s="161"/>
      <c r="Z8" s="162">
        <f t="shared" si="1"/>
        <v>3.1</v>
      </c>
      <c r="AA8" s="163"/>
      <c r="AB8" s="163"/>
      <c r="AC8" s="164"/>
    </row>
    <row r="9" spans="1:31" ht="13.5" customHeight="1" x14ac:dyDescent="0.15">
      <c r="A9" s="156" t="s">
        <v>142</v>
      </c>
      <c r="B9" s="157"/>
      <c r="C9" s="157"/>
      <c r="D9" s="158"/>
      <c r="E9" s="16">
        <v>87</v>
      </c>
      <c r="F9" s="17"/>
      <c r="G9" s="18"/>
      <c r="H9" s="159">
        <v>231</v>
      </c>
      <c r="I9" s="160"/>
      <c r="J9" s="161"/>
      <c r="K9" s="162">
        <f t="shared" si="0"/>
        <v>2.7</v>
      </c>
      <c r="L9" s="163"/>
      <c r="M9" s="163"/>
      <c r="N9" s="164"/>
      <c r="O9" s="68"/>
      <c r="P9" s="156" t="s">
        <v>143</v>
      </c>
      <c r="Q9" s="157"/>
      <c r="R9" s="157"/>
      <c r="S9" s="158"/>
      <c r="T9" s="165">
        <v>20</v>
      </c>
      <c r="U9" s="166"/>
      <c r="V9" s="167"/>
      <c r="W9" s="159">
        <v>57</v>
      </c>
      <c r="X9" s="160"/>
      <c r="Y9" s="161"/>
      <c r="Z9" s="162">
        <f t="shared" si="1"/>
        <v>2.9</v>
      </c>
      <c r="AA9" s="163"/>
      <c r="AB9" s="163"/>
      <c r="AC9" s="164"/>
    </row>
    <row r="10" spans="1:31" ht="13.5" customHeight="1" x14ac:dyDescent="0.15">
      <c r="A10" s="156" t="s">
        <v>144</v>
      </c>
      <c r="B10" s="157"/>
      <c r="C10" s="157"/>
      <c r="D10" s="158"/>
      <c r="E10" s="16">
        <v>51</v>
      </c>
      <c r="F10" s="17"/>
      <c r="G10" s="18"/>
      <c r="H10" s="159">
        <v>124</v>
      </c>
      <c r="I10" s="160"/>
      <c r="J10" s="161"/>
      <c r="K10" s="162">
        <f t="shared" si="0"/>
        <v>2.4</v>
      </c>
      <c r="L10" s="163"/>
      <c r="M10" s="163"/>
      <c r="N10" s="164"/>
      <c r="O10" s="68"/>
      <c r="P10" s="156" t="s">
        <v>145</v>
      </c>
      <c r="Q10" s="157"/>
      <c r="R10" s="157"/>
      <c r="S10" s="158"/>
      <c r="T10" s="165">
        <v>30</v>
      </c>
      <c r="U10" s="166"/>
      <c r="V10" s="167"/>
      <c r="W10" s="159">
        <v>89</v>
      </c>
      <c r="X10" s="160"/>
      <c r="Y10" s="161"/>
      <c r="Z10" s="162">
        <f t="shared" si="1"/>
        <v>3</v>
      </c>
      <c r="AA10" s="163"/>
      <c r="AB10" s="163"/>
      <c r="AC10" s="164"/>
    </row>
    <row r="11" spans="1:31" ht="13.5" customHeight="1" x14ac:dyDescent="0.15">
      <c r="A11" s="156" t="s">
        <v>146</v>
      </c>
      <c r="B11" s="157"/>
      <c r="C11" s="157"/>
      <c r="D11" s="158"/>
      <c r="E11" s="16">
        <v>162</v>
      </c>
      <c r="F11" s="17"/>
      <c r="G11" s="18"/>
      <c r="H11" s="159">
        <v>475</v>
      </c>
      <c r="I11" s="160"/>
      <c r="J11" s="161"/>
      <c r="K11" s="162">
        <f t="shared" si="0"/>
        <v>2.9</v>
      </c>
      <c r="L11" s="163"/>
      <c r="M11" s="163"/>
      <c r="N11" s="164"/>
      <c r="O11" s="68"/>
      <c r="P11" s="156" t="s">
        <v>147</v>
      </c>
      <c r="Q11" s="157"/>
      <c r="R11" s="157"/>
      <c r="S11" s="158"/>
      <c r="T11" s="165">
        <v>46</v>
      </c>
      <c r="U11" s="166"/>
      <c r="V11" s="167"/>
      <c r="W11" s="159">
        <v>122</v>
      </c>
      <c r="X11" s="160"/>
      <c r="Y11" s="161"/>
      <c r="Z11" s="162">
        <f t="shared" si="1"/>
        <v>2.7</v>
      </c>
      <c r="AA11" s="163"/>
      <c r="AB11" s="163"/>
      <c r="AC11" s="164"/>
    </row>
    <row r="12" spans="1:31" ht="13.5" customHeight="1" x14ac:dyDescent="0.15">
      <c r="A12" s="156" t="s">
        <v>148</v>
      </c>
      <c r="B12" s="157"/>
      <c r="C12" s="157"/>
      <c r="D12" s="158"/>
      <c r="E12" s="16">
        <v>20</v>
      </c>
      <c r="F12" s="17"/>
      <c r="G12" s="18"/>
      <c r="H12" s="159">
        <v>50</v>
      </c>
      <c r="I12" s="160"/>
      <c r="J12" s="161"/>
      <c r="K12" s="162">
        <f t="shared" si="0"/>
        <v>2.5</v>
      </c>
      <c r="L12" s="163"/>
      <c r="M12" s="163"/>
      <c r="N12" s="164"/>
      <c r="O12" s="68"/>
      <c r="P12" s="156" t="s">
        <v>149</v>
      </c>
      <c r="Q12" s="157"/>
      <c r="R12" s="157"/>
      <c r="S12" s="158"/>
      <c r="T12" s="165">
        <v>71</v>
      </c>
      <c r="U12" s="166"/>
      <c r="V12" s="167"/>
      <c r="W12" s="159">
        <v>235</v>
      </c>
      <c r="X12" s="160"/>
      <c r="Y12" s="161"/>
      <c r="Z12" s="162">
        <f t="shared" si="1"/>
        <v>3.3</v>
      </c>
      <c r="AA12" s="163"/>
      <c r="AB12" s="163"/>
      <c r="AC12" s="164"/>
    </row>
    <row r="13" spans="1:31" ht="13.5" customHeight="1" x14ac:dyDescent="0.15">
      <c r="A13" s="156" t="s">
        <v>150</v>
      </c>
      <c r="B13" s="157"/>
      <c r="C13" s="157"/>
      <c r="D13" s="158"/>
      <c r="E13" s="16">
        <v>77</v>
      </c>
      <c r="F13" s="17"/>
      <c r="G13" s="18"/>
      <c r="H13" s="159">
        <v>216</v>
      </c>
      <c r="I13" s="160"/>
      <c r="J13" s="161"/>
      <c r="K13" s="162">
        <f t="shared" si="0"/>
        <v>2.8</v>
      </c>
      <c r="L13" s="163"/>
      <c r="M13" s="163"/>
      <c r="N13" s="164"/>
      <c r="O13" s="68"/>
      <c r="P13" s="156" t="s">
        <v>151</v>
      </c>
      <c r="Q13" s="157"/>
      <c r="R13" s="157"/>
      <c r="S13" s="158"/>
      <c r="T13" s="165">
        <v>249</v>
      </c>
      <c r="U13" s="166"/>
      <c r="V13" s="167"/>
      <c r="W13" s="159">
        <v>341</v>
      </c>
      <c r="X13" s="160"/>
      <c r="Y13" s="161"/>
      <c r="Z13" s="162">
        <f t="shared" si="1"/>
        <v>1.4</v>
      </c>
      <c r="AA13" s="163"/>
      <c r="AB13" s="163"/>
      <c r="AC13" s="164"/>
    </row>
    <row r="14" spans="1:31" ht="13.5" customHeight="1" x14ac:dyDescent="0.15">
      <c r="A14" s="156" t="s">
        <v>152</v>
      </c>
      <c r="B14" s="157"/>
      <c r="C14" s="157"/>
      <c r="D14" s="158"/>
      <c r="E14" s="16">
        <v>90</v>
      </c>
      <c r="F14" s="17"/>
      <c r="G14" s="18"/>
      <c r="H14" s="159">
        <v>250</v>
      </c>
      <c r="I14" s="160"/>
      <c r="J14" s="161"/>
      <c r="K14" s="162">
        <f t="shared" si="0"/>
        <v>2.8</v>
      </c>
      <c r="L14" s="163"/>
      <c r="M14" s="163"/>
      <c r="N14" s="164"/>
      <c r="O14" s="68"/>
      <c r="P14" s="156" t="s">
        <v>153</v>
      </c>
      <c r="Q14" s="157"/>
      <c r="R14" s="157"/>
      <c r="S14" s="158"/>
      <c r="T14" s="165">
        <v>14</v>
      </c>
      <c r="U14" s="166"/>
      <c r="V14" s="167"/>
      <c r="W14" s="159">
        <v>32</v>
      </c>
      <c r="X14" s="160"/>
      <c r="Y14" s="161"/>
      <c r="Z14" s="162">
        <f t="shared" si="1"/>
        <v>2.2999999999999998</v>
      </c>
      <c r="AA14" s="163"/>
      <c r="AB14" s="163"/>
      <c r="AC14" s="164"/>
    </row>
    <row r="15" spans="1:31" ht="13.5" customHeight="1" x14ac:dyDescent="0.15">
      <c r="A15" s="156" t="s">
        <v>154</v>
      </c>
      <c r="B15" s="157"/>
      <c r="C15" s="157"/>
      <c r="D15" s="158"/>
      <c r="E15" s="16">
        <v>39</v>
      </c>
      <c r="F15" s="17"/>
      <c r="G15" s="18"/>
      <c r="H15" s="159">
        <v>113</v>
      </c>
      <c r="I15" s="160"/>
      <c r="J15" s="161"/>
      <c r="K15" s="162">
        <f t="shared" si="0"/>
        <v>2.9</v>
      </c>
      <c r="L15" s="163"/>
      <c r="M15" s="163"/>
      <c r="N15" s="164"/>
      <c r="O15" s="68"/>
      <c r="P15" s="156" t="s">
        <v>155</v>
      </c>
      <c r="Q15" s="157"/>
      <c r="R15" s="157"/>
      <c r="S15" s="158"/>
      <c r="T15" s="165">
        <v>24</v>
      </c>
      <c r="U15" s="166"/>
      <c r="V15" s="167"/>
      <c r="W15" s="159">
        <v>57</v>
      </c>
      <c r="X15" s="160"/>
      <c r="Y15" s="161"/>
      <c r="Z15" s="162">
        <f t="shared" si="1"/>
        <v>2.4</v>
      </c>
      <c r="AA15" s="163"/>
      <c r="AB15" s="163"/>
      <c r="AC15" s="164"/>
    </row>
    <row r="16" spans="1:31" ht="13.5" customHeight="1" x14ac:dyDescent="0.15">
      <c r="A16" s="156" t="s">
        <v>156</v>
      </c>
      <c r="B16" s="157"/>
      <c r="C16" s="157"/>
      <c r="D16" s="158"/>
      <c r="E16" s="16">
        <v>25</v>
      </c>
      <c r="F16" s="17"/>
      <c r="G16" s="18"/>
      <c r="H16" s="159">
        <v>73</v>
      </c>
      <c r="I16" s="160"/>
      <c r="J16" s="161"/>
      <c r="K16" s="162">
        <f t="shared" si="0"/>
        <v>2.9</v>
      </c>
      <c r="L16" s="163"/>
      <c r="M16" s="163"/>
      <c r="N16" s="164"/>
      <c r="O16" s="68"/>
      <c r="P16" s="156" t="s">
        <v>157</v>
      </c>
      <c r="Q16" s="157"/>
      <c r="R16" s="157"/>
      <c r="S16" s="158"/>
      <c r="T16" s="165">
        <v>16</v>
      </c>
      <c r="U16" s="166"/>
      <c r="V16" s="167"/>
      <c r="W16" s="159">
        <v>56</v>
      </c>
      <c r="X16" s="160"/>
      <c r="Y16" s="161"/>
      <c r="Z16" s="162">
        <f t="shared" si="1"/>
        <v>3.5</v>
      </c>
      <c r="AA16" s="163"/>
      <c r="AB16" s="163"/>
      <c r="AC16" s="164"/>
    </row>
    <row r="17" spans="1:32" ht="13.5" customHeight="1" x14ac:dyDescent="0.15">
      <c r="A17" s="156" t="s">
        <v>158</v>
      </c>
      <c r="B17" s="157"/>
      <c r="C17" s="157"/>
      <c r="D17" s="158"/>
      <c r="E17" s="16">
        <v>33</v>
      </c>
      <c r="F17" s="17"/>
      <c r="G17" s="18"/>
      <c r="H17" s="159">
        <v>84</v>
      </c>
      <c r="I17" s="160"/>
      <c r="J17" s="161"/>
      <c r="K17" s="162">
        <f t="shared" si="0"/>
        <v>2.5</v>
      </c>
      <c r="L17" s="163"/>
      <c r="M17" s="163"/>
      <c r="N17" s="164"/>
      <c r="O17" s="68"/>
      <c r="P17" s="156" t="s">
        <v>159</v>
      </c>
      <c r="Q17" s="157"/>
      <c r="R17" s="157"/>
      <c r="S17" s="158"/>
      <c r="T17" s="165">
        <v>26</v>
      </c>
      <c r="U17" s="166"/>
      <c r="V17" s="167"/>
      <c r="W17" s="159">
        <v>106</v>
      </c>
      <c r="X17" s="160"/>
      <c r="Y17" s="161"/>
      <c r="Z17" s="162">
        <f t="shared" si="1"/>
        <v>4.0999999999999996</v>
      </c>
      <c r="AA17" s="163"/>
      <c r="AB17" s="163"/>
      <c r="AC17" s="164"/>
      <c r="AD17" s="149"/>
      <c r="AE17" s="149"/>
      <c r="AF17" s="149"/>
    </row>
    <row r="18" spans="1:32" ht="13.5" customHeight="1" x14ac:dyDescent="0.15">
      <c r="A18" s="156" t="s">
        <v>160</v>
      </c>
      <c r="B18" s="157"/>
      <c r="C18" s="157"/>
      <c r="D18" s="158"/>
      <c r="E18" s="16">
        <v>54</v>
      </c>
      <c r="F18" s="17"/>
      <c r="G18" s="18"/>
      <c r="H18" s="159">
        <v>129</v>
      </c>
      <c r="I18" s="160"/>
      <c r="J18" s="161"/>
      <c r="K18" s="162">
        <f t="shared" si="0"/>
        <v>2.4</v>
      </c>
      <c r="L18" s="163"/>
      <c r="M18" s="163"/>
      <c r="N18" s="164"/>
      <c r="O18" s="68"/>
      <c r="P18" s="156" t="s">
        <v>161</v>
      </c>
      <c r="Q18" s="157"/>
      <c r="R18" s="157"/>
      <c r="S18" s="158"/>
      <c r="T18" s="165">
        <v>13</v>
      </c>
      <c r="U18" s="166"/>
      <c r="V18" s="167"/>
      <c r="W18" s="159">
        <v>20</v>
      </c>
      <c r="X18" s="160"/>
      <c r="Y18" s="161"/>
      <c r="Z18" s="162">
        <f t="shared" si="1"/>
        <v>1.5</v>
      </c>
      <c r="AA18" s="163"/>
      <c r="AB18" s="163"/>
      <c r="AC18" s="164"/>
    </row>
    <row r="19" spans="1:32" ht="13.5" customHeight="1" x14ac:dyDescent="0.15">
      <c r="A19" s="156" t="s">
        <v>162</v>
      </c>
      <c r="B19" s="157"/>
      <c r="C19" s="157"/>
      <c r="D19" s="158"/>
      <c r="E19" s="16">
        <v>38</v>
      </c>
      <c r="F19" s="17"/>
      <c r="G19" s="18"/>
      <c r="H19" s="159">
        <v>109</v>
      </c>
      <c r="I19" s="160"/>
      <c r="J19" s="161"/>
      <c r="K19" s="162">
        <f t="shared" si="0"/>
        <v>2.9</v>
      </c>
      <c r="L19" s="163"/>
      <c r="M19" s="163"/>
      <c r="N19" s="164"/>
      <c r="O19" s="68"/>
      <c r="P19" s="156" t="s">
        <v>163</v>
      </c>
      <c r="Q19" s="157"/>
      <c r="R19" s="157"/>
      <c r="S19" s="158"/>
      <c r="T19" s="165">
        <v>31</v>
      </c>
      <c r="U19" s="166"/>
      <c r="V19" s="167"/>
      <c r="W19" s="159">
        <v>54</v>
      </c>
      <c r="X19" s="160"/>
      <c r="Y19" s="161"/>
      <c r="Z19" s="162">
        <f t="shared" si="1"/>
        <v>1.7</v>
      </c>
      <c r="AA19" s="163"/>
      <c r="AB19" s="163"/>
      <c r="AC19" s="164"/>
    </row>
    <row r="20" spans="1:32" ht="13.5" customHeight="1" x14ac:dyDescent="0.15">
      <c r="A20" s="156" t="s">
        <v>164</v>
      </c>
      <c r="B20" s="157"/>
      <c r="C20" s="157"/>
      <c r="D20" s="158"/>
      <c r="E20" s="16">
        <v>31</v>
      </c>
      <c r="F20" s="17"/>
      <c r="G20" s="18"/>
      <c r="H20" s="159">
        <v>79</v>
      </c>
      <c r="I20" s="160"/>
      <c r="J20" s="161"/>
      <c r="K20" s="162">
        <f t="shared" si="0"/>
        <v>2.5</v>
      </c>
      <c r="L20" s="163"/>
      <c r="M20" s="163"/>
      <c r="N20" s="164"/>
      <c r="O20" s="34"/>
      <c r="P20" s="156" t="s">
        <v>165</v>
      </c>
      <c r="Q20" s="157"/>
      <c r="R20" s="157"/>
      <c r="S20" s="158"/>
      <c r="T20" s="165">
        <v>51</v>
      </c>
      <c r="U20" s="166"/>
      <c r="V20" s="167"/>
      <c r="W20" s="159">
        <v>99</v>
      </c>
      <c r="X20" s="160"/>
      <c r="Y20" s="161"/>
      <c r="Z20" s="162">
        <f t="shared" si="1"/>
        <v>1.9</v>
      </c>
      <c r="AA20" s="163"/>
      <c r="AB20" s="163"/>
      <c r="AC20" s="164"/>
    </row>
    <row r="21" spans="1:32" ht="13.5" customHeight="1" x14ac:dyDescent="0.15">
      <c r="A21" s="156" t="s">
        <v>166</v>
      </c>
      <c r="B21" s="157"/>
      <c r="C21" s="157"/>
      <c r="D21" s="158"/>
      <c r="E21" s="16">
        <v>8</v>
      </c>
      <c r="F21" s="17"/>
      <c r="G21" s="18"/>
      <c r="H21" s="159">
        <v>17</v>
      </c>
      <c r="I21" s="160"/>
      <c r="J21" s="161"/>
      <c r="K21" s="162">
        <f t="shared" si="0"/>
        <v>2.1</v>
      </c>
      <c r="L21" s="163"/>
      <c r="M21" s="163"/>
      <c r="N21" s="164"/>
      <c r="O21" s="34"/>
      <c r="P21" s="156" t="s">
        <v>167</v>
      </c>
      <c r="Q21" s="157"/>
      <c r="R21" s="157"/>
      <c r="S21" s="158"/>
      <c r="T21" s="165">
        <v>23</v>
      </c>
      <c r="U21" s="166"/>
      <c r="V21" s="167"/>
      <c r="W21" s="159">
        <v>42</v>
      </c>
      <c r="X21" s="160"/>
      <c r="Y21" s="161"/>
      <c r="Z21" s="162">
        <f t="shared" si="1"/>
        <v>1.8</v>
      </c>
      <c r="AA21" s="163"/>
      <c r="AB21" s="163"/>
      <c r="AC21" s="164"/>
    </row>
    <row r="22" spans="1:32" ht="13.5" customHeight="1" x14ac:dyDescent="0.15">
      <c r="A22" s="156" t="s">
        <v>168</v>
      </c>
      <c r="B22" s="157"/>
      <c r="C22" s="157"/>
      <c r="D22" s="158"/>
      <c r="E22" s="16">
        <v>17</v>
      </c>
      <c r="F22" s="17"/>
      <c r="G22" s="18"/>
      <c r="H22" s="159">
        <v>51</v>
      </c>
      <c r="I22" s="160"/>
      <c r="J22" s="161"/>
      <c r="K22" s="162">
        <f t="shared" si="0"/>
        <v>3</v>
      </c>
      <c r="L22" s="163"/>
      <c r="M22" s="163"/>
      <c r="N22" s="164"/>
      <c r="O22" s="34"/>
      <c r="P22" s="156" t="s">
        <v>169</v>
      </c>
      <c r="Q22" s="157"/>
      <c r="R22" s="157"/>
      <c r="S22" s="158"/>
      <c r="T22" s="165">
        <v>16</v>
      </c>
      <c r="U22" s="166"/>
      <c r="V22" s="167"/>
      <c r="W22" s="159">
        <v>42</v>
      </c>
      <c r="X22" s="160"/>
      <c r="Y22" s="161"/>
      <c r="Z22" s="162">
        <f t="shared" si="1"/>
        <v>2.6</v>
      </c>
      <c r="AA22" s="163"/>
      <c r="AB22" s="163"/>
      <c r="AC22" s="164"/>
    </row>
    <row r="23" spans="1:32" ht="13.5" customHeight="1" x14ac:dyDescent="0.15">
      <c r="A23" s="156" t="s">
        <v>170</v>
      </c>
      <c r="B23" s="157"/>
      <c r="C23" s="157"/>
      <c r="D23" s="158"/>
      <c r="E23" s="16">
        <v>31</v>
      </c>
      <c r="F23" s="17"/>
      <c r="G23" s="18"/>
      <c r="H23" s="159">
        <v>103</v>
      </c>
      <c r="I23" s="160"/>
      <c r="J23" s="161"/>
      <c r="K23" s="162">
        <f t="shared" si="0"/>
        <v>3.3</v>
      </c>
      <c r="L23" s="163"/>
      <c r="M23" s="163"/>
      <c r="N23" s="164"/>
      <c r="O23" s="34"/>
      <c r="P23" s="156" t="s">
        <v>171</v>
      </c>
      <c r="Q23" s="157"/>
      <c r="R23" s="157"/>
      <c r="S23" s="158"/>
      <c r="T23" s="165">
        <v>24</v>
      </c>
      <c r="U23" s="166"/>
      <c r="V23" s="167"/>
      <c r="W23" s="159">
        <v>59</v>
      </c>
      <c r="X23" s="160"/>
      <c r="Y23" s="161"/>
      <c r="Z23" s="162">
        <f t="shared" si="1"/>
        <v>2.5</v>
      </c>
      <c r="AA23" s="163"/>
      <c r="AB23" s="163"/>
      <c r="AC23" s="164"/>
      <c r="AF23" s="32"/>
    </row>
    <row r="24" spans="1:32" ht="13.5" customHeight="1" x14ac:dyDescent="0.15">
      <c r="A24" s="156" t="s">
        <v>172</v>
      </c>
      <c r="B24" s="157"/>
      <c r="C24" s="157"/>
      <c r="D24" s="158"/>
      <c r="E24" s="16">
        <v>33</v>
      </c>
      <c r="F24" s="17"/>
      <c r="G24" s="18"/>
      <c r="H24" s="159">
        <v>102</v>
      </c>
      <c r="I24" s="160"/>
      <c r="J24" s="161"/>
      <c r="K24" s="162">
        <f t="shared" si="0"/>
        <v>3.1</v>
      </c>
      <c r="L24" s="163"/>
      <c r="M24" s="163"/>
      <c r="N24" s="164"/>
      <c r="O24" s="34"/>
      <c r="P24" s="156" t="s">
        <v>173</v>
      </c>
      <c r="Q24" s="157"/>
      <c r="R24" s="157"/>
      <c r="S24" s="158"/>
      <c r="T24" s="165">
        <v>15</v>
      </c>
      <c r="U24" s="166"/>
      <c r="V24" s="167"/>
      <c r="W24" s="159">
        <v>24</v>
      </c>
      <c r="X24" s="160"/>
      <c r="Y24" s="161"/>
      <c r="Z24" s="162">
        <f t="shared" si="1"/>
        <v>1.6</v>
      </c>
      <c r="AA24" s="163"/>
      <c r="AB24" s="163"/>
      <c r="AC24" s="164"/>
      <c r="AE24" s="32"/>
    </row>
    <row r="25" spans="1:32" ht="13.5" customHeight="1" x14ac:dyDescent="0.15">
      <c r="A25" s="156" t="s">
        <v>174</v>
      </c>
      <c r="B25" s="157"/>
      <c r="C25" s="157"/>
      <c r="D25" s="158"/>
      <c r="E25" s="16">
        <v>63</v>
      </c>
      <c r="F25" s="17"/>
      <c r="G25" s="18"/>
      <c r="H25" s="159">
        <v>211</v>
      </c>
      <c r="I25" s="160"/>
      <c r="J25" s="161"/>
      <c r="K25" s="162">
        <f t="shared" si="0"/>
        <v>3.3</v>
      </c>
      <c r="L25" s="163"/>
      <c r="M25" s="163"/>
      <c r="N25" s="164"/>
      <c r="O25" s="34"/>
      <c r="P25" s="156" t="s">
        <v>175</v>
      </c>
      <c r="Q25" s="157"/>
      <c r="R25" s="157"/>
      <c r="S25" s="158"/>
      <c r="T25" s="165">
        <v>32</v>
      </c>
      <c r="U25" s="166"/>
      <c r="V25" s="167"/>
      <c r="W25" s="159">
        <v>76</v>
      </c>
      <c r="X25" s="160"/>
      <c r="Y25" s="161"/>
      <c r="Z25" s="162">
        <f t="shared" si="1"/>
        <v>2.4</v>
      </c>
      <c r="AA25" s="163"/>
      <c r="AB25" s="163"/>
      <c r="AC25" s="164"/>
    </row>
    <row r="26" spans="1:32" ht="13.5" customHeight="1" x14ac:dyDescent="0.15">
      <c r="A26" s="156" t="s">
        <v>176</v>
      </c>
      <c r="B26" s="157"/>
      <c r="C26" s="157"/>
      <c r="D26" s="158"/>
      <c r="E26" s="16">
        <v>42</v>
      </c>
      <c r="F26" s="17"/>
      <c r="G26" s="18"/>
      <c r="H26" s="159">
        <v>144</v>
      </c>
      <c r="I26" s="160"/>
      <c r="J26" s="161"/>
      <c r="K26" s="162">
        <f t="shared" si="0"/>
        <v>3.4</v>
      </c>
      <c r="L26" s="163"/>
      <c r="M26" s="163"/>
      <c r="N26" s="164"/>
      <c r="O26" s="34"/>
      <c r="P26" s="156" t="s">
        <v>177</v>
      </c>
      <c r="Q26" s="157"/>
      <c r="R26" s="157"/>
      <c r="S26" s="158"/>
      <c r="T26" s="165">
        <v>34</v>
      </c>
      <c r="U26" s="166"/>
      <c r="V26" s="167"/>
      <c r="W26" s="159">
        <v>61</v>
      </c>
      <c r="X26" s="160"/>
      <c r="Y26" s="161"/>
      <c r="Z26" s="162">
        <f t="shared" si="1"/>
        <v>1.8</v>
      </c>
      <c r="AA26" s="163"/>
      <c r="AB26" s="163"/>
      <c r="AC26" s="164"/>
    </row>
    <row r="27" spans="1:32" ht="13.5" customHeight="1" x14ac:dyDescent="0.15">
      <c r="A27" s="156" t="s">
        <v>178</v>
      </c>
      <c r="B27" s="157"/>
      <c r="C27" s="157"/>
      <c r="D27" s="158"/>
      <c r="E27" s="16">
        <v>37</v>
      </c>
      <c r="F27" s="17"/>
      <c r="G27" s="18"/>
      <c r="H27" s="159">
        <v>91</v>
      </c>
      <c r="I27" s="160"/>
      <c r="J27" s="161"/>
      <c r="K27" s="162">
        <f t="shared" si="0"/>
        <v>2.5</v>
      </c>
      <c r="L27" s="163"/>
      <c r="M27" s="163"/>
      <c r="N27" s="164"/>
      <c r="O27" s="34"/>
      <c r="P27" s="156" t="s">
        <v>179</v>
      </c>
      <c r="Q27" s="157"/>
      <c r="R27" s="157"/>
      <c r="S27" s="158"/>
      <c r="T27" s="165">
        <v>8</v>
      </c>
      <c r="U27" s="166"/>
      <c r="V27" s="167"/>
      <c r="W27" s="159">
        <v>16</v>
      </c>
      <c r="X27" s="160"/>
      <c r="Y27" s="161"/>
      <c r="Z27" s="162">
        <f t="shared" si="1"/>
        <v>2</v>
      </c>
      <c r="AA27" s="163"/>
      <c r="AB27" s="163"/>
      <c r="AC27" s="164"/>
    </row>
    <row r="28" spans="1:32" ht="13.5" customHeight="1" x14ac:dyDescent="0.15">
      <c r="A28" s="156" t="s">
        <v>180</v>
      </c>
      <c r="B28" s="157"/>
      <c r="C28" s="157"/>
      <c r="D28" s="158"/>
      <c r="E28" s="16">
        <v>18</v>
      </c>
      <c r="F28" s="17"/>
      <c r="G28" s="18"/>
      <c r="H28" s="159">
        <v>44</v>
      </c>
      <c r="I28" s="160"/>
      <c r="J28" s="161"/>
      <c r="K28" s="162">
        <f t="shared" si="0"/>
        <v>2.4</v>
      </c>
      <c r="L28" s="163"/>
      <c r="M28" s="163"/>
      <c r="N28" s="164"/>
      <c r="O28" s="34"/>
      <c r="P28" s="156" t="s">
        <v>181</v>
      </c>
      <c r="Q28" s="157"/>
      <c r="R28" s="157"/>
      <c r="S28" s="158"/>
      <c r="T28" s="165">
        <v>70</v>
      </c>
      <c r="U28" s="166"/>
      <c r="V28" s="167"/>
      <c r="W28" s="159">
        <v>190</v>
      </c>
      <c r="X28" s="160"/>
      <c r="Y28" s="161"/>
      <c r="Z28" s="162">
        <f t="shared" si="1"/>
        <v>2.7</v>
      </c>
      <c r="AA28" s="163"/>
      <c r="AB28" s="163"/>
      <c r="AC28" s="164"/>
      <c r="AD28" s="126"/>
      <c r="AE28" s="126"/>
      <c r="AF28" s="126"/>
    </row>
    <row r="29" spans="1:32" ht="13.5" customHeight="1" x14ac:dyDescent="0.15">
      <c r="A29" s="156" t="s">
        <v>182</v>
      </c>
      <c r="B29" s="157"/>
      <c r="C29" s="157"/>
      <c r="D29" s="158"/>
      <c r="E29" s="16">
        <v>18</v>
      </c>
      <c r="F29" s="17"/>
      <c r="G29" s="18"/>
      <c r="H29" s="159">
        <v>34</v>
      </c>
      <c r="I29" s="160"/>
      <c r="J29" s="161"/>
      <c r="K29" s="162">
        <f t="shared" si="0"/>
        <v>1.9</v>
      </c>
      <c r="L29" s="163"/>
      <c r="M29" s="163"/>
      <c r="N29" s="164"/>
      <c r="O29" s="34"/>
      <c r="P29" s="156" t="s">
        <v>183</v>
      </c>
      <c r="Q29" s="157"/>
      <c r="R29" s="157"/>
      <c r="S29" s="158"/>
      <c r="T29" s="165">
        <v>54</v>
      </c>
      <c r="U29" s="166"/>
      <c r="V29" s="167"/>
      <c r="W29" s="159">
        <v>114</v>
      </c>
      <c r="X29" s="160"/>
      <c r="Y29" s="161"/>
      <c r="Z29" s="162">
        <f t="shared" si="1"/>
        <v>2.1</v>
      </c>
      <c r="AA29" s="163"/>
      <c r="AB29" s="163"/>
      <c r="AC29" s="164"/>
      <c r="AD29" s="126"/>
      <c r="AE29" s="126"/>
      <c r="AF29" s="126"/>
    </row>
    <row r="30" spans="1:32" ht="13.5" customHeight="1" x14ac:dyDescent="0.15">
      <c r="A30" s="156" t="s">
        <v>184</v>
      </c>
      <c r="B30" s="157"/>
      <c r="C30" s="157"/>
      <c r="D30" s="158"/>
      <c r="E30" s="16">
        <v>28</v>
      </c>
      <c r="F30" s="17"/>
      <c r="G30" s="18"/>
      <c r="H30" s="159">
        <v>91</v>
      </c>
      <c r="I30" s="160"/>
      <c r="J30" s="161"/>
      <c r="K30" s="162">
        <f t="shared" si="0"/>
        <v>3.3</v>
      </c>
      <c r="L30" s="163"/>
      <c r="M30" s="163"/>
      <c r="N30" s="164"/>
      <c r="O30" s="34"/>
      <c r="P30" s="156" t="s">
        <v>185</v>
      </c>
      <c r="Q30" s="157"/>
      <c r="R30" s="157"/>
      <c r="S30" s="158"/>
      <c r="T30" s="165">
        <v>40</v>
      </c>
      <c r="U30" s="166"/>
      <c r="V30" s="167"/>
      <c r="W30" s="159">
        <v>89</v>
      </c>
      <c r="X30" s="160"/>
      <c r="Y30" s="161"/>
      <c r="Z30" s="162">
        <f t="shared" si="1"/>
        <v>2.2000000000000002</v>
      </c>
      <c r="AA30" s="163"/>
      <c r="AB30" s="163"/>
      <c r="AC30" s="164"/>
    </row>
    <row r="31" spans="1:32" ht="13.5" customHeight="1" x14ac:dyDescent="0.15">
      <c r="A31" s="156" t="s">
        <v>186</v>
      </c>
      <c r="B31" s="157"/>
      <c r="C31" s="157"/>
      <c r="D31" s="158"/>
      <c r="E31" s="16">
        <v>21</v>
      </c>
      <c r="F31" s="17"/>
      <c r="G31" s="18"/>
      <c r="H31" s="159">
        <v>46</v>
      </c>
      <c r="I31" s="160"/>
      <c r="J31" s="161"/>
      <c r="K31" s="162">
        <f t="shared" si="0"/>
        <v>2.2000000000000002</v>
      </c>
      <c r="L31" s="163"/>
      <c r="M31" s="163"/>
      <c r="N31" s="164"/>
      <c r="O31" s="34"/>
      <c r="P31" s="156" t="s">
        <v>187</v>
      </c>
      <c r="Q31" s="157"/>
      <c r="R31" s="157"/>
      <c r="S31" s="158"/>
      <c r="T31" s="165">
        <v>44</v>
      </c>
      <c r="U31" s="166"/>
      <c r="V31" s="167"/>
      <c r="W31" s="159">
        <v>107</v>
      </c>
      <c r="X31" s="160"/>
      <c r="Y31" s="161"/>
      <c r="Z31" s="162">
        <f t="shared" si="1"/>
        <v>2.4</v>
      </c>
      <c r="AA31" s="163"/>
      <c r="AB31" s="163"/>
      <c r="AC31" s="164"/>
    </row>
    <row r="32" spans="1:32" ht="13.5" customHeight="1" x14ac:dyDescent="0.15">
      <c r="A32" s="156" t="s">
        <v>188</v>
      </c>
      <c r="B32" s="157"/>
      <c r="C32" s="157"/>
      <c r="D32" s="158"/>
      <c r="E32" s="16">
        <v>35</v>
      </c>
      <c r="F32" s="17"/>
      <c r="G32" s="18"/>
      <c r="H32" s="159">
        <v>105</v>
      </c>
      <c r="I32" s="160"/>
      <c r="J32" s="161"/>
      <c r="K32" s="162">
        <f t="shared" si="0"/>
        <v>3</v>
      </c>
      <c r="L32" s="163"/>
      <c r="M32" s="163"/>
      <c r="N32" s="164"/>
      <c r="O32" s="34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1:29" ht="13.5" customHeight="1" x14ac:dyDescent="0.15">
      <c r="A33" s="156" t="s">
        <v>189</v>
      </c>
      <c r="B33" s="157"/>
      <c r="C33" s="157"/>
      <c r="D33" s="158"/>
      <c r="E33" s="16">
        <v>41</v>
      </c>
      <c r="F33" s="17"/>
      <c r="G33" s="18"/>
      <c r="H33" s="159">
        <v>104</v>
      </c>
      <c r="I33" s="160"/>
      <c r="J33" s="161"/>
      <c r="K33" s="162">
        <f t="shared" si="0"/>
        <v>2.5</v>
      </c>
      <c r="L33" s="163"/>
      <c r="M33" s="163"/>
      <c r="N33" s="164"/>
      <c r="O33" s="34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29" ht="13.5" customHeight="1" x14ac:dyDescent="0.15">
      <c r="A34" s="156" t="s">
        <v>190</v>
      </c>
      <c r="B34" s="157"/>
      <c r="C34" s="157"/>
      <c r="D34" s="158"/>
      <c r="E34" s="16">
        <v>41</v>
      </c>
      <c r="F34" s="17"/>
      <c r="G34" s="18"/>
      <c r="H34" s="159">
        <v>119</v>
      </c>
      <c r="I34" s="160"/>
      <c r="J34" s="161"/>
      <c r="K34" s="162">
        <f t="shared" si="0"/>
        <v>2.9</v>
      </c>
      <c r="L34" s="163"/>
      <c r="M34" s="163"/>
      <c r="N34" s="16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9" ht="13.5" customHeight="1" x14ac:dyDescent="0.15">
      <c r="A35" s="156" t="s">
        <v>191</v>
      </c>
      <c r="B35" s="157"/>
      <c r="C35" s="157"/>
      <c r="D35" s="158"/>
      <c r="E35" s="16">
        <v>88</v>
      </c>
      <c r="F35" s="17"/>
      <c r="G35" s="18"/>
      <c r="H35" s="159">
        <v>250</v>
      </c>
      <c r="I35" s="160"/>
      <c r="J35" s="161"/>
      <c r="K35" s="162">
        <f t="shared" si="0"/>
        <v>2.8</v>
      </c>
      <c r="L35" s="163"/>
      <c r="M35" s="163"/>
      <c r="N35" s="16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9" ht="13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9" ht="13.5" customHeight="1" x14ac:dyDescent="0.15">
      <c r="A37" s="57" t="s">
        <v>192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  <c r="T37" s="170">
        <f>SUM(E6:E35)+SUM(T6:T31)</f>
        <v>2359</v>
      </c>
      <c r="U37" s="70"/>
      <c r="V37" s="71"/>
      <c r="W37" s="170">
        <f>SUM(H6:H35)+SUM(W6:W31)</f>
        <v>6026</v>
      </c>
      <c r="X37" s="70"/>
      <c r="Y37" s="71"/>
      <c r="Z37" s="162">
        <f t="shared" ref="Z37" si="2">ROUND(W37/T37,1)</f>
        <v>2.6</v>
      </c>
      <c r="AA37" s="163"/>
      <c r="AB37" s="163"/>
      <c r="AC37" s="164"/>
    </row>
    <row r="38" spans="1:29" ht="13.5" customHeight="1" x14ac:dyDescent="0.15">
      <c r="A38" s="32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35"/>
      <c r="U38" s="25"/>
      <c r="V38" s="25"/>
      <c r="W38" s="135"/>
      <c r="X38" s="25"/>
      <c r="Y38" s="25"/>
      <c r="Z38" s="25"/>
      <c r="AA38" s="25"/>
      <c r="AB38" s="25"/>
      <c r="AC38" s="25"/>
    </row>
    <row r="39" spans="1:29" ht="13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9" ht="15" customHeight="1" x14ac:dyDescent="0.15">
      <c r="A40" s="33" t="s">
        <v>193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9" ht="13.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9" ht="13.5" customHeight="1" x14ac:dyDescent="0.15">
      <c r="A42" s="172" t="s">
        <v>194</v>
      </c>
      <c r="B42" s="172"/>
      <c r="C42" s="172"/>
      <c r="D42" s="172"/>
      <c r="E42" s="172"/>
      <c r="F42" s="172"/>
      <c r="G42" s="172"/>
      <c r="H42" s="172"/>
      <c r="I42" s="172"/>
      <c r="J42" s="172" t="s">
        <v>195</v>
      </c>
      <c r="K42" s="172"/>
      <c r="L42" s="172"/>
      <c r="M42" s="172"/>
      <c r="N42" s="63" t="s">
        <v>196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173" t="s">
        <v>197</v>
      </c>
      <c r="AA42" s="173"/>
      <c r="AB42" s="173"/>
      <c r="AC42" s="173"/>
    </row>
    <row r="43" spans="1:29" ht="13.5" customHeight="1" x14ac:dyDescent="0.1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63" t="s">
        <v>198</v>
      </c>
      <c r="O43" s="63"/>
      <c r="P43" s="63"/>
      <c r="Q43" s="63"/>
      <c r="R43" s="63" t="s">
        <v>199</v>
      </c>
      <c r="S43" s="63"/>
      <c r="T43" s="63"/>
      <c r="U43" s="63"/>
      <c r="V43" s="63" t="s">
        <v>108</v>
      </c>
      <c r="W43" s="63"/>
      <c r="X43" s="63"/>
      <c r="Y43" s="63"/>
      <c r="Z43" s="173"/>
      <c r="AA43" s="173"/>
      <c r="AB43" s="173"/>
      <c r="AC43" s="173"/>
    </row>
    <row r="44" spans="1:29" ht="13.5" customHeight="1" x14ac:dyDescent="0.15">
      <c r="A44" s="174" t="s">
        <v>200</v>
      </c>
      <c r="B44" s="174"/>
      <c r="C44" s="174"/>
      <c r="D44" s="174"/>
      <c r="E44" s="174"/>
      <c r="F44" s="174"/>
      <c r="G44" s="174"/>
      <c r="H44" s="174"/>
      <c r="I44" s="174"/>
      <c r="J44" s="175">
        <v>216</v>
      </c>
      <c r="K44" s="175"/>
      <c r="L44" s="175"/>
      <c r="M44" s="175"/>
      <c r="N44" s="175">
        <v>295</v>
      </c>
      <c r="O44" s="175"/>
      <c r="P44" s="175"/>
      <c r="Q44" s="175"/>
      <c r="R44" s="175">
        <v>286</v>
      </c>
      <c r="S44" s="175"/>
      <c r="T44" s="175"/>
      <c r="U44" s="175"/>
      <c r="V44" s="175">
        <v>581</v>
      </c>
      <c r="W44" s="175"/>
      <c r="X44" s="175"/>
      <c r="Y44" s="175"/>
      <c r="Z44" s="176">
        <v>2.7</v>
      </c>
      <c r="AA44" s="176"/>
      <c r="AB44" s="176"/>
      <c r="AC44" s="176"/>
    </row>
    <row r="45" spans="1:29" ht="13.5" customHeight="1" x14ac:dyDescent="0.15">
      <c r="A45" s="174" t="s">
        <v>201</v>
      </c>
      <c r="B45" s="174"/>
      <c r="C45" s="174"/>
      <c r="D45" s="174"/>
      <c r="E45" s="174"/>
      <c r="F45" s="174"/>
      <c r="G45" s="174"/>
      <c r="H45" s="174"/>
      <c r="I45" s="174"/>
      <c r="J45" s="175">
        <v>233</v>
      </c>
      <c r="K45" s="175"/>
      <c r="L45" s="175"/>
      <c r="M45" s="175"/>
      <c r="N45" s="175">
        <v>326</v>
      </c>
      <c r="O45" s="175"/>
      <c r="P45" s="175"/>
      <c r="Q45" s="175"/>
      <c r="R45" s="175">
        <v>323</v>
      </c>
      <c r="S45" s="175"/>
      <c r="T45" s="175"/>
      <c r="U45" s="175"/>
      <c r="V45" s="175">
        <v>649</v>
      </c>
      <c r="W45" s="175"/>
      <c r="X45" s="175"/>
      <c r="Y45" s="175"/>
      <c r="Z45" s="176">
        <v>2.8</v>
      </c>
      <c r="AA45" s="176"/>
      <c r="AB45" s="176"/>
      <c r="AC45" s="176"/>
    </row>
    <row r="46" spans="1:29" ht="13.5" customHeight="1" x14ac:dyDescent="0.15">
      <c r="A46" s="174" t="s">
        <v>202</v>
      </c>
      <c r="B46" s="174"/>
      <c r="C46" s="174"/>
      <c r="D46" s="174"/>
      <c r="E46" s="174"/>
      <c r="F46" s="174"/>
      <c r="G46" s="174"/>
      <c r="H46" s="174"/>
      <c r="I46" s="174"/>
      <c r="J46" s="175">
        <v>412</v>
      </c>
      <c r="K46" s="175"/>
      <c r="L46" s="175"/>
      <c r="M46" s="175"/>
      <c r="N46" s="175">
        <v>538</v>
      </c>
      <c r="O46" s="175"/>
      <c r="P46" s="175"/>
      <c r="Q46" s="175"/>
      <c r="R46" s="175">
        <v>583</v>
      </c>
      <c r="S46" s="175"/>
      <c r="T46" s="175"/>
      <c r="U46" s="175"/>
      <c r="V46" s="175">
        <v>1121</v>
      </c>
      <c r="W46" s="175"/>
      <c r="X46" s="175"/>
      <c r="Y46" s="175"/>
      <c r="Z46" s="176">
        <v>2.7</v>
      </c>
      <c r="AA46" s="176"/>
      <c r="AB46" s="176"/>
      <c r="AC46" s="176"/>
    </row>
    <row r="47" spans="1:29" ht="13.5" customHeight="1" x14ac:dyDescent="0.15">
      <c r="A47" s="174" t="s">
        <v>203</v>
      </c>
      <c r="B47" s="174"/>
      <c r="C47" s="174"/>
      <c r="D47" s="174"/>
      <c r="E47" s="174"/>
      <c r="F47" s="174"/>
      <c r="G47" s="174"/>
      <c r="H47" s="174"/>
      <c r="I47" s="174"/>
      <c r="J47" s="175">
        <v>496</v>
      </c>
      <c r="K47" s="175"/>
      <c r="L47" s="175"/>
      <c r="M47" s="175"/>
      <c r="N47" s="175">
        <v>706</v>
      </c>
      <c r="O47" s="175"/>
      <c r="P47" s="175"/>
      <c r="Q47" s="175"/>
      <c r="R47" s="175">
        <v>738</v>
      </c>
      <c r="S47" s="175"/>
      <c r="T47" s="175"/>
      <c r="U47" s="175"/>
      <c r="V47" s="175">
        <v>1444</v>
      </c>
      <c r="W47" s="175"/>
      <c r="X47" s="175"/>
      <c r="Y47" s="175"/>
      <c r="Z47" s="176">
        <v>2.9</v>
      </c>
      <c r="AA47" s="176"/>
      <c r="AB47" s="176"/>
      <c r="AC47" s="176"/>
    </row>
    <row r="48" spans="1:29" ht="13.5" customHeight="1" x14ac:dyDescent="0.15">
      <c r="A48" s="174" t="s">
        <v>204</v>
      </c>
      <c r="B48" s="174"/>
      <c r="C48" s="174"/>
      <c r="D48" s="174"/>
      <c r="E48" s="174"/>
      <c r="F48" s="174"/>
      <c r="G48" s="174"/>
      <c r="H48" s="174"/>
      <c r="I48" s="174"/>
      <c r="J48" s="175">
        <v>467</v>
      </c>
      <c r="K48" s="175"/>
      <c r="L48" s="175"/>
      <c r="M48" s="175"/>
      <c r="N48" s="175">
        <v>463</v>
      </c>
      <c r="O48" s="175"/>
      <c r="P48" s="175"/>
      <c r="Q48" s="175"/>
      <c r="R48" s="175">
        <v>524</v>
      </c>
      <c r="S48" s="175"/>
      <c r="T48" s="175"/>
      <c r="U48" s="175"/>
      <c r="V48" s="175">
        <v>987</v>
      </c>
      <c r="W48" s="175"/>
      <c r="X48" s="175"/>
      <c r="Y48" s="175"/>
      <c r="Z48" s="176">
        <v>2.1</v>
      </c>
      <c r="AA48" s="176"/>
      <c r="AB48" s="176"/>
      <c r="AC48" s="176"/>
    </row>
    <row r="49" spans="1:29" ht="13.5" customHeight="1" x14ac:dyDescent="0.15">
      <c r="A49" s="174" t="s">
        <v>205</v>
      </c>
      <c r="B49" s="174"/>
      <c r="C49" s="174"/>
      <c r="D49" s="174"/>
      <c r="E49" s="174"/>
      <c r="F49" s="174"/>
      <c r="G49" s="174"/>
      <c r="H49" s="174"/>
      <c r="I49" s="174"/>
      <c r="J49" s="175">
        <v>93</v>
      </c>
      <c r="K49" s="175"/>
      <c r="L49" s="175"/>
      <c r="M49" s="175"/>
      <c r="N49" s="175">
        <v>135</v>
      </c>
      <c r="O49" s="175"/>
      <c r="P49" s="175"/>
      <c r="Q49" s="175"/>
      <c r="R49" s="175">
        <v>136</v>
      </c>
      <c r="S49" s="175"/>
      <c r="T49" s="175"/>
      <c r="U49" s="175"/>
      <c r="V49" s="175">
        <v>271</v>
      </c>
      <c r="W49" s="175"/>
      <c r="X49" s="175"/>
      <c r="Y49" s="175"/>
      <c r="Z49" s="176">
        <v>2.9</v>
      </c>
      <c r="AA49" s="176"/>
      <c r="AB49" s="176"/>
      <c r="AC49" s="176"/>
    </row>
    <row r="50" spans="1:29" ht="13.5" customHeight="1" x14ac:dyDescent="0.15">
      <c r="A50" s="174" t="s">
        <v>206</v>
      </c>
      <c r="B50" s="174"/>
      <c r="C50" s="174"/>
      <c r="D50" s="174"/>
      <c r="E50" s="174"/>
      <c r="F50" s="174"/>
      <c r="G50" s="174"/>
      <c r="H50" s="174"/>
      <c r="I50" s="174"/>
      <c r="J50" s="175">
        <v>234</v>
      </c>
      <c r="K50" s="175"/>
      <c r="L50" s="175"/>
      <c r="M50" s="175"/>
      <c r="N50" s="175">
        <v>237</v>
      </c>
      <c r="O50" s="175"/>
      <c r="P50" s="175"/>
      <c r="Q50" s="175"/>
      <c r="R50" s="175">
        <v>236</v>
      </c>
      <c r="S50" s="175"/>
      <c r="T50" s="175"/>
      <c r="U50" s="175"/>
      <c r="V50" s="175">
        <v>473</v>
      </c>
      <c r="W50" s="175"/>
      <c r="X50" s="175"/>
      <c r="Y50" s="175"/>
      <c r="Z50" s="176">
        <v>2</v>
      </c>
      <c r="AA50" s="176"/>
      <c r="AB50" s="176"/>
      <c r="AC50" s="176"/>
    </row>
    <row r="51" spans="1:29" ht="13.5" customHeight="1" x14ac:dyDescent="0.15">
      <c r="A51" s="174" t="s">
        <v>207</v>
      </c>
      <c r="B51" s="174"/>
      <c r="C51" s="174"/>
      <c r="D51" s="174"/>
      <c r="E51" s="174"/>
      <c r="F51" s="174"/>
      <c r="G51" s="174"/>
      <c r="H51" s="174"/>
      <c r="I51" s="174"/>
      <c r="J51" s="175">
        <v>208</v>
      </c>
      <c r="K51" s="175"/>
      <c r="L51" s="175"/>
      <c r="M51" s="175"/>
      <c r="N51" s="175">
        <v>245</v>
      </c>
      <c r="O51" s="175"/>
      <c r="P51" s="175"/>
      <c r="Q51" s="175"/>
      <c r="R51" s="175">
        <v>255</v>
      </c>
      <c r="S51" s="175"/>
      <c r="T51" s="175"/>
      <c r="U51" s="175"/>
      <c r="V51" s="175">
        <v>500</v>
      </c>
      <c r="W51" s="175"/>
      <c r="X51" s="175"/>
      <c r="Y51" s="175"/>
      <c r="Z51" s="176">
        <v>2.4</v>
      </c>
      <c r="AA51" s="176"/>
      <c r="AB51" s="176"/>
      <c r="AC51" s="176"/>
    </row>
    <row r="52" spans="1:29" ht="13.5" customHeight="1" x14ac:dyDescent="0.15">
      <c r="A52" s="177" t="s">
        <v>208</v>
      </c>
      <c r="B52" s="177"/>
      <c r="C52" s="177"/>
      <c r="D52" s="177"/>
      <c r="E52" s="177"/>
      <c r="F52" s="177"/>
      <c r="G52" s="177"/>
      <c r="H52" s="177"/>
      <c r="I52" s="177"/>
      <c r="J52" s="175">
        <v>2359</v>
      </c>
      <c r="K52" s="175"/>
      <c r="L52" s="175"/>
      <c r="M52" s="175"/>
      <c r="N52" s="175">
        <v>2945</v>
      </c>
      <c r="O52" s="175"/>
      <c r="P52" s="175"/>
      <c r="Q52" s="175"/>
      <c r="R52" s="175">
        <v>3081</v>
      </c>
      <c r="S52" s="175"/>
      <c r="T52" s="175"/>
      <c r="U52" s="175"/>
      <c r="V52" s="175">
        <v>6026</v>
      </c>
      <c r="W52" s="175"/>
      <c r="X52" s="175"/>
      <c r="Y52" s="175"/>
      <c r="Z52" s="176">
        <v>2.6</v>
      </c>
      <c r="AA52" s="176"/>
      <c r="AB52" s="176"/>
      <c r="AC52" s="176"/>
    </row>
    <row r="53" spans="1:29" ht="13.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25" t="s">
        <v>209</v>
      </c>
    </row>
    <row r="54" spans="1:29" ht="13.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9" ht="13.5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9" ht="13.5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9" ht="13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9" ht="13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9" ht="13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9" ht="13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9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</sheetData>
  <mergeCells count="297">
    <mergeCell ref="A52:I52"/>
    <mergeCell ref="J52:M52"/>
    <mergeCell ref="N52:Q52"/>
    <mergeCell ref="R52:U52"/>
    <mergeCell ref="V52:Y52"/>
    <mergeCell ref="Z52:AC52"/>
    <mergeCell ref="A51:I51"/>
    <mergeCell ref="J51:M51"/>
    <mergeCell ref="N51:Q51"/>
    <mergeCell ref="R51:U51"/>
    <mergeCell ref="V51:Y51"/>
    <mergeCell ref="Z51:AC51"/>
    <mergeCell ref="A50:I50"/>
    <mergeCell ref="J50:M50"/>
    <mergeCell ref="N50:Q50"/>
    <mergeCell ref="R50:U50"/>
    <mergeCell ref="V50:Y50"/>
    <mergeCell ref="Z50:AC50"/>
    <mergeCell ref="A49:I49"/>
    <mergeCell ref="J49:M49"/>
    <mergeCell ref="N49:Q49"/>
    <mergeCell ref="R49:U49"/>
    <mergeCell ref="V49:Y49"/>
    <mergeCell ref="Z49:AC49"/>
    <mergeCell ref="A48:I48"/>
    <mergeCell ref="J48:M48"/>
    <mergeCell ref="N48:Q48"/>
    <mergeCell ref="R48:U48"/>
    <mergeCell ref="V48:Y48"/>
    <mergeCell ref="Z48:AC48"/>
    <mergeCell ref="A47:I47"/>
    <mergeCell ref="J47:M47"/>
    <mergeCell ref="N47:Q47"/>
    <mergeCell ref="R47:U47"/>
    <mergeCell ref="V47:Y47"/>
    <mergeCell ref="Z47:AC47"/>
    <mergeCell ref="A46:I46"/>
    <mergeCell ref="J46:M46"/>
    <mergeCell ref="N46:Q46"/>
    <mergeCell ref="R46:U46"/>
    <mergeCell ref="V46:Y46"/>
    <mergeCell ref="Z46:AC46"/>
    <mergeCell ref="A45:I45"/>
    <mergeCell ref="J45:M45"/>
    <mergeCell ref="N45:Q45"/>
    <mergeCell ref="R45:U45"/>
    <mergeCell ref="V45:Y45"/>
    <mergeCell ref="Z45:AC45"/>
    <mergeCell ref="A44:I44"/>
    <mergeCell ref="J44:M44"/>
    <mergeCell ref="N44:Q44"/>
    <mergeCell ref="R44:U44"/>
    <mergeCell ref="V44:Y44"/>
    <mergeCell ref="Z44:AC44"/>
    <mergeCell ref="W37:Y37"/>
    <mergeCell ref="Z37:AC37"/>
    <mergeCell ref="A42:I43"/>
    <mergeCell ref="J42:M43"/>
    <mergeCell ref="N42:Y42"/>
    <mergeCell ref="Z42:AC43"/>
    <mergeCell ref="N43:Q43"/>
    <mergeCell ref="R43:U43"/>
    <mergeCell ref="V43:Y43"/>
    <mergeCell ref="A35:D35"/>
    <mergeCell ref="E35:G35"/>
    <mergeCell ref="H35:J35"/>
    <mergeCell ref="K35:N35"/>
    <mergeCell ref="A37:S37"/>
    <mergeCell ref="T37:V37"/>
    <mergeCell ref="A33:D33"/>
    <mergeCell ref="E33:G33"/>
    <mergeCell ref="H33:J33"/>
    <mergeCell ref="K33:N33"/>
    <mergeCell ref="A34:D34"/>
    <mergeCell ref="E34:G34"/>
    <mergeCell ref="H34:J34"/>
    <mergeCell ref="K34:N34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0B74-E93F-4D3C-94CE-E891D3695BDB}">
  <sheetPr>
    <tabColor rgb="FF00B0F0"/>
    <pageSetUpPr fitToPage="1"/>
  </sheetPr>
  <dimension ref="A2:L53"/>
  <sheetViews>
    <sheetView view="pageBreakPreview" zoomScaleNormal="100" zoomScaleSheetLayoutView="100" workbookViewId="0"/>
  </sheetViews>
  <sheetFormatPr defaultColWidth="2.875" defaultRowHeight="13.5" x14ac:dyDescent="0.15"/>
  <cols>
    <col min="1" max="1" width="9.375" style="24" customWidth="1"/>
    <col min="2" max="10" width="8.875" style="24" customWidth="1"/>
    <col min="11" max="16384" width="2.875" style="24"/>
  </cols>
  <sheetData>
    <row r="2" spans="1:12" ht="15" customHeight="1" x14ac:dyDescent="0.15">
      <c r="A2" s="144" t="s">
        <v>210</v>
      </c>
      <c r="B2" s="149"/>
      <c r="C2" s="149"/>
      <c r="D2" s="149"/>
      <c r="E2" s="149"/>
      <c r="F2" s="149"/>
      <c r="G2" s="149"/>
      <c r="H2" s="149"/>
      <c r="I2" s="149"/>
      <c r="J2" s="149"/>
      <c r="K2" s="68"/>
    </row>
    <row r="3" spans="1:12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39" t="s">
        <v>106</v>
      </c>
      <c r="K3" s="68"/>
    </row>
    <row r="4" spans="1:12" ht="15" customHeight="1" x14ac:dyDescent="0.15">
      <c r="A4" s="115" t="s">
        <v>49</v>
      </c>
      <c r="B4" s="115" t="s">
        <v>211</v>
      </c>
      <c r="C4" s="115" t="s">
        <v>212</v>
      </c>
      <c r="D4" s="115" t="s">
        <v>213</v>
      </c>
      <c r="E4" s="115" t="s">
        <v>214</v>
      </c>
      <c r="F4" s="115" t="s">
        <v>215</v>
      </c>
      <c r="G4" s="115" t="s">
        <v>216</v>
      </c>
      <c r="H4" s="115" t="s">
        <v>217</v>
      </c>
      <c r="I4" s="115" t="s">
        <v>218</v>
      </c>
      <c r="J4" s="115" t="s">
        <v>219</v>
      </c>
      <c r="K4" s="68"/>
    </row>
    <row r="5" spans="1:12" ht="15" customHeight="1" x14ac:dyDescent="0.15">
      <c r="A5" s="178" t="s">
        <v>220</v>
      </c>
      <c r="B5" s="179">
        <v>6068</v>
      </c>
      <c r="C5" s="180">
        <v>547</v>
      </c>
      <c r="D5" s="180">
        <v>619</v>
      </c>
      <c r="E5" s="181">
        <v>1218</v>
      </c>
      <c r="F5" s="181">
        <v>1406</v>
      </c>
      <c r="G5" s="181">
        <v>1022</v>
      </c>
      <c r="H5" s="181">
        <v>275</v>
      </c>
      <c r="I5" s="181">
        <v>470</v>
      </c>
      <c r="J5" s="181">
        <v>511</v>
      </c>
      <c r="K5" s="68"/>
    </row>
    <row r="6" spans="1:12" ht="15" customHeight="1" x14ac:dyDescent="0.15">
      <c r="A6" s="178" t="s">
        <v>109</v>
      </c>
      <c r="B6" s="179">
        <v>216</v>
      </c>
      <c r="C6" s="180">
        <v>22</v>
      </c>
      <c r="D6" s="182">
        <v>21</v>
      </c>
      <c r="E6" s="181">
        <v>44</v>
      </c>
      <c r="F6" s="181">
        <v>34</v>
      </c>
      <c r="G6" s="181">
        <v>45</v>
      </c>
      <c r="H6" s="181">
        <v>13</v>
      </c>
      <c r="I6" s="181">
        <v>13</v>
      </c>
      <c r="J6" s="181">
        <v>24</v>
      </c>
    </row>
    <row r="7" spans="1:12" ht="15" customHeight="1" x14ac:dyDescent="0.15">
      <c r="A7" s="178" t="s">
        <v>111</v>
      </c>
      <c r="B7" s="179">
        <v>287</v>
      </c>
      <c r="C7" s="180">
        <v>22</v>
      </c>
      <c r="D7" s="182">
        <v>35</v>
      </c>
      <c r="E7" s="181">
        <v>61</v>
      </c>
      <c r="F7" s="181">
        <v>63</v>
      </c>
      <c r="G7" s="181">
        <v>53</v>
      </c>
      <c r="H7" s="181">
        <v>11</v>
      </c>
      <c r="I7" s="181">
        <v>25</v>
      </c>
      <c r="J7" s="181">
        <v>17</v>
      </c>
    </row>
    <row r="8" spans="1:12" ht="15" customHeight="1" x14ac:dyDescent="0.15">
      <c r="A8" s="178" t="s">
        <v>113</v>
      </c>
      <c r="B8" s="179">
        <v>291</v>
      </c>
      <c r="C8" s="180">
        <v>30</v>
      </c>
      <c r="D8" s="182">
        <v>45</v>
      </c>
      <c r="E8" s="181">
        <v>48</v>
      </c>
      <c r="F8" s="181">
        <v>81</v>
      </c>
      <c r="G8" s="181">
        <v>31</v>
      </c>
      <c r="H8" s="181">
        <v>11</v>
      </c>
      <c r="I8" s="181">
        <v>26</v>
      </c>
      <c r="J8" s="181">
        <v>19</v>
      </c>
    </row>
    <row r="9" spans="1:12" ht="15" customHeight="1" x14ac:dyDescent="0.15">
      <c r="A9" s="178" t="s">
        <v>115</v>
      </c>
      <c r="B9" s="179">
        <v>251</v>
      </c>
      <c r="C9" s="180">
        <v>22</v>
      </c>
      <c r="D9" s="182">
        <v>23</v>
      </c>
      <c r="E9" s="181">
        <v>54</v>
      </c>
      <c r="F9" s="181">
        <v>62</v>
      </c>
      <c r="G9" s="181">
        <v>41</v>
      </c>
      <c r="H9" s="181">
        <v>13</v>
      </c>
      <c r="I9" s="181">
        <v>18</v>
      </c>
      <c r="J9" s="181">
        <v>18</v>
      </c>
    </row>
    <row r="10" spans="1:12" ht="15" customHeight="1" x14ac:dyDescent="0.15">
      <c r="A10" s="178" t="s">
        <v>117</v>
      </c>
      <c r="B10" s="179">
        <v>190</v>
      </c>
      <c r="C10" s="180">
        <v>18</v>
      </c>
      <c r="D10" s="182">
        <v>15</v>
      </c>
      <c r="E10" s="181">
        <v>27</v>
      </c>
      <c r="F10" s="181">
        <v>48</v>
      </c>
      <c r="G10" s="181">
        <v>43</v>
      </c>
      <c r="H10" s="181">
        <v>16</v>
      </c>
      <c r="I10" s="181">
        <v>13</v>
      </c>
      <c r="J10" s="181">
        <v>10</v>
      </c>
    </row>
    <row r="11" spans="1:12" ht="15" customHeight="1" x14ac:dyDescent="0.15">
      <c r="A11" s="178" t="s">
        <v>119</v>
      </c>
      <c r="B11" s="179">
        <v>207</v>
      </c>
      <c r="C11" s="180">
        <v>20</v>
      </c>
      <c r="D11" s="182">
        <v>30</v>
      </c>
      <c r="E11" s="181">
        <v>31</v>
      </c>
      <c r="F11" s="181">
        <v>40</v>
      </c>
      <c r="G11" s="181">
        <v>45</v>
      </c>
      <c r="H11" s="181">
        <v>5</v>
      </c>
      <c r="I11" s="181">
        <v>15</v>
      </c>
      <c r="J11" s="181">
        <v>21</v>
      </c>
    </row>
    <row r="12" spans="1:12" ht="15" customHeight="1" x14ac:dyDescent="0.15">
      <c r="A12" s="178" t="s">
        <v>121</v>
      </c>
      <c r="B12" s="179">
        <v>248</v>
      </c>
      <c r="C12" s="180">
        <v>12</v>
      </c>
      <c r="D12" s="182">
        <v>24</v>
      </c>
      <c r="E12" s="181">
        <v>49</v>
      </c>
      <c r="F12" s="181">
        <v>67</v>
      </c>
      <c r="G12" s="181">
        <v>41</v>
      </c>
      <c r="H12" s="181">
        <v>12</v>
      </c>
      <c r="I12" s="181">
        <v>18</v>
      </c>
      <c r="J12" s="181">
        <v>25</v>
      </c>
    </row>
    <row r="13" spans="1:12" ht="15" customHeight="1" x14ac:dyDescent="0.15">
      <c r="A13" s="178" t="s">
        <v>123</v>
      </c>
      <c r="B13" s="179">
        <v>291</v>
      </c>
      <c r="C13" s="180">
        <v>30</v>
      </c>
      <c r="D13" s="182">
        <v>42</v>
      </c>
      <c r="E13" s="181">
        <v>57</v>
      </c>
      <c r="F13" s="181">
        <v>69</v>
      </c>
      <c r="G13" s="181">
        <v>46</v>
      </c>
      <c r="H13" s="181">
        <v>12</v>
      </c>
      <c r="I13" s="181">
        <v>17</v>
      </c>
      <c r="J13" s="181">
        <v>18</v>
      </c>
    </row>
    <row r="14" spans="1:12" ht="15" customHeight="1" x14ac:dyDescent="0.15">
      <c r="A14" s="178" t="s">
        <v>125</v>
      </c>
      <c r="B14" s="179">
        <v>316</v>
      </c>
      <c r="C14" s="180">
        <v>38</v>
      </c>
      <c r="D14" s="182">
        <v>46</v>
      </c>
      <c r="E14" s="181">
        <v>68</v>
      </c>
      <c r="F14" s="181">
        <v>65</v>
      </c>
      <c r="G14" s="181">
        <v>47</v>
      </c>
      <c r="H14" s="181">
        <v>9</v>
      </c>
      <c r="I14" s="181">
        <v>20</v>
      </c>
      <c r="J14" s="181">
        <v>23</v>
      </c>
    </row>
    <row r="15" spans="1:12" ht="15" customHeight="1" x14ac:dyDescent="0.15">
      <c r="A15" s="178" t="s">
        <v>127</v>
      </c>
      <c r="B15" s="179">
        <v>349</v>
      </c>
      <c r="C15" s="180">
        <v>41</v>
      </c>
      <c r="D15" s="182">
        <v>37</v>
      </c>
      <c r="E15" s="181">
        <v>80</v>
      </c>
      <c r="F15" s="181">
        <v>76</v>
      </c>
      <c r="G15" s="181">
        <v>57</v>
      </c>
      <c r="H15" s="181">
        <v>18</v>
      </c>
      <c r="I15" s="181">
        <v>24</v>
      </c>
      <c r="J15" s="181">
        <v>16</v>
      </c>
    </row>
    <row r="16" spans="1:12" ht="15" customHeight="1" x14ac:dyDescent="0.15">
      <c r="A16" s="178" t="s">
        <v>129</v>
      </c>
      <c r="B16" s="179">
        <v>342</v>
      </c>
      <c r="C16" s="180">
        <v>40</v>
      </c>
      <c r="D16" s="182">
        <v>36</v>
      </c>
      <c r="E16" s="181">
        <v>47</v>
      </c>
      <c r="F16" s="181">
        <v>92</v>
      </c>
      <c r="G16" s="181">
        <v>61</v>
      </c>
      <c r="H16" s="181">
        <v>12</v>
      </c>
      <c r="I16" s="181">
        <v>16</v>
      </c>
      <c r="J16" s="181">
        <v>38</v>
      </c>
      <c r="K16" s="149"/>
      <c r="L16" s="149"/>
    </row>
    <row r="17" spans="1:12" ht="15" customHeight="1" x14ac:dyDescent="0.15">
      <c r="A17" s="178" t="s">
        <v>110</v>
      </c>
      <c r="B17" s="179">
        <v>385</v>
      </c>
      <c r="C17" s="180">
        <v>40</v>
      </c>
      <c r="D17" s="182">
        <v>46</v>
      </c>
      <c r="E17" s="181">
        <v>55</v>
      </c>
      <c r="F17" s="181">
        <v>91</v>
      </c>
      <c r="G17" s="181">
        <v>59</v>
      </c>
      <c r="H17" s="181">
        <v>24</v>
      </c>
      <c r="I17" s="181">
        <v>39</v>
      </c>
      <c r="J17" s="181">
        <v>31</v>
      </c>
    </row>
    <row r="18" spans="1:12" ht="15" customHeight="1" x14ac:dyDescent="0.15">
      <c r="A18" s="178" t="s">
        <v>112</v>
      </c>
      <c r="B18" s="179">
        <v>438</v>
      </c>
      <c r="C18" s="180">
        <v>26</v>
      </c>
      <c r="D18" s="182">
        <v>38</v>
      </c>
      <c r="E18" s="181">
        <v>91</v>
      </c>
      <c r="F18" s="181">
        <v>114</v>
      </c>
      <c r="G18" s="181">
        <v>70</v>
      </c>
      <c r="H18" s="181">
        <v>19</v>
      </c>
      <c r="I18" s="181">
        <v>35</v>
      </c>
      <c r="J18" s="181">
        <v>45</v>
      </c>
    </row>
    <row r="19" spans="1:12" ht="15" customHeight="1" x14ac:dyDescent="0.15">
      <c r="A19" s="178" t="s">
        <v>114</v>
      </c>
      <c r="B19" s="179">
        <v>499</v>
      </c>
      <c r="C19" s="180">
        <v>48</v>
      </c>
      <c r="D19" s="182">
        <v>56</v>
      </c>
      <c r="E19" s="181">
        <v>99</v>
      </c>
      <c r="F19" s="181">
        <v>116</v>
      </c>
      <c r="G19" s="181">
        <v>84</v>
      </c>
      <c r="H19" s="181">
        <v>15</v>
      </c>
      <c r="I19" s="181">
        <v>39</v>
      </c>
      <c r="J19" s="181">
        <v>42</v>
      </c>
    </row>
    <row r="20" spans="1:12" ht="15" customHeight="1" x14ac:dyDescent="0.15">
      <c r="A20" s="178" t="s">
        <v>116</v>
      </c>
      <c r="B20" s="179">
        <v>512</v>
      </c>
      <c r="C20" s="180">
        <v>44</v>
      </c>
      <c r="D20" s="182">
        <v>50</v>
      </c>
      <c r="E20" s="181">
        <v>104</v>
      </c>
      <c r="F20" s="181">
        <v>118</v>
      </c>
      <c r="G20" s="181">
        <v>83</v>
      </c>
      <c r="H20" s="181">
        <v>18</v>
      </c>
      <c r="I20" s="181">
        <v>42</v>
      </c>
      <c r="J20" s="181">
        <v>53</v>
      </c>
    </row>
    <row r="21" spans="1:12" ht="15" customHeight="1" x14ac:dyDescent="0.15">
      <c r="A21" s="178" t="s">
        <v>118</v>
      </c>
      <c r="B21" s="179">
        <v>344</v>
      </c>
      <c r="C21" s="180">
        <v>39</v>
      </c>
      <c r="D21" s="182">
        <v>24</v>
      </c>
      <c r="E21" s="181">
        <v>71</v>
      </c>
      <c r="F21" s="181">
        <v>85</v>
      </c>
      <c r="G21" s="181">
        <v>43</v>
      </c>
      <c r="H21" s="181">
        <v>15</v>
      </c>
      <c r="I21" s="181">
        <v>35</v>
      </c>
      <c r="J21" s="181">
        <v>32</v>
      </c>
    </row>
    <row r="22" spans="1:12" ht="15" customHeight="1" x14ac:dyDescent="0.15">
      <c r="A22" s="178" t="s">
        <v>120</v>
      </c>
      <c r="B22" s="179">
        <v>327</v>
      </c>
      <c r="C22" s="180">
        <v>27</v>
      </c>
      <c r="D22" s="182">
        <v>23</v>
      </c>
      <c r="E22" s="181">
        <v>71</v>
      </c>
      <c r="F22" s="181">
        <v>78</v>
      </c>
      <c r="G22" s="181">
        <v>51</v>
      </c>
      <c r="H22" s="181">
        <v>25</v>
      </c>
      <c r="I22" s="181">
        <v>23</v>
      </c>
      <c r="J22" s="181">
        <v>29</v>
      </c>
      <c r="L22" s="32"/>
    </row>
    <row r="23" spans="1:12" ht="15" customHeight="1" x14ac:dyDescent="0.15">
      <c r="A23" s="178" t="s">
        <v>122</v>
      </c>
      <c r="B23" s="179">
        <v>287</v>
      </c>
      <c r="C23" s="180">
        <v>15</v>
      </c>
      <c r="D23" s="182">
        <v>16</v>
      </c>
      <c r="E23" s="181">
        <v>68</v>
      </c>
      <c r="F23" s="181">
        <v>60</v>
      </c>
      <c r="G23" s="181">
        <v>51</v>
      </c>
      <c r="H23" s="181">
        <v>20</v>
      </c>
      <c r="I23" s="181">
        <v>32</v>
      </c>
      <c r="J23" s="181">
        <v>25</v>
      </c>
      <c r="K23" s="32"/>
    </row>
    <row r="24" spans="1:12" ht="15" customHeight="1" x14ac:dyDescent="0.15">
      <c r="A24" s="178" t="s">
        <v>124</v>
      </c>
      <c r="B24" s="179">
        <v>205</v>
      </c>
      <c r="C24" s="180">
        <v>12</v>
      </c>
      <c r="D24" s="182">
        <v>10</v>
      </c>
      <c r="E24" s="181">
        <v>64</v>
      </c>
      <c r="F24" s="181">
        <v>33</v>
      </c>
      <c r="G24" s="181">
        <v>46</v>
      </c>
      <c r="H24" s="181">
        <v>4</v>
      </c>
      <c r="I24" s="181">
        <v>15</v>
      </c>
      <c r="J24" s="181">
        <v>21</v>
      </c>
    </row>
    <row r="25" spans="1:12" ht="15" customHeight="1" x14ac:dyDescent="0.15">
      <c r="A25" s="178" t="s">
        <v>126</v>
      </c>
      <c r="B25" s="183">
        <v>69</v>
      </c>
      <c r="C25" s="184" t="s">
        <v>221</v>
      </c>
      <c r="D25" s="15" t="s">
        <v>221</v>
      </c>
      <c r="E25" s="185">
        <v>23</v>
      </c>
      <c r="F25" s="185">
        <v>14</v>
      </c>
      <c r="G25" s="185">
        <v>21</v>
      </c>
      <c r="H25" s="185">
        <v>3</v>
      </c>
      <c r="I25" s="185">
        <v>4</v>
      </c>
      <c r="J25" s="185">
        <v>4</v>
      </c>
    </row>
    <row r="26" spans="1:12" ht="15" customHeight="1" x14ac:dyDescent="0.15">
      <c r="A26" s="178" t="s">
        <v>128</v>
      </c>
      <c r="B26" s="183">
        <v>14</v>
      </c>
      <c r="C26" s="184">
        <v>1</v>
      </c>
      <c r="D26" s="15">
        <v>2</v>
      </c>
      <c r="E26" s="185">
        <v>6</v>
      </c>
      <c r="F26" s="185" t="s">
        <v>221</v>
      </c>
      <c r="G26" s="185">
        <v>4</v>
      </c>
      <c r="H26" s="185" t="s">
        <v>221</v>
      </c>
      <c r="I26" s="185">
        <v>1</v>
      </c>
      <c r="J26" s="185" t="s">
        <v>221</v>
      </c>
    </row>
    <row r="27" spans="1:12" ht="15" customHeight="1" x14ac:dyDescent="0.15">
      <c r="A27" s="178" t="s">
        <v>222</v>
      </c>
      <c r="B27" s="183" t="s">
        <v>221</v>
      </c>
      <c r="C27" s="184" t="s">
        <v>221</v>
      </c>
      <c r="D27" s="184" t="s">
        <v>221</v>
      </c>
      <c r="E27" s="185" t="s">
        <v>221</v>
      </c>
      <c r="F27" s="185" t="s">
        <v>221</v>
      </c>
      <c r="G27" s="185" t="s">
        <v>221</v>
      </c>
      <c r="H27" s="185" t="s">
        <v>221</v>
      </c>
      <c r="I27" s="185" t="s">
        <v>221</v>
      </c>
      <c r="J27" s="185" t="s">
        <v>221</v>
      </c>
    </row>
    <row r="28" spans="1:12" ht="15" customHeight="1" x14ac:dyDescent="0.15">
      <c r="A28" s="178" t="s">
        <v>223</v>
      </c>
      <c r="B28" s="186">
        <v>51.697589999999998</v>
      </c>
      <c r="C28" s="187">
        <v>49.743139999999997</v>
      </c>
      <c r="D28" s="187">
        <v>47.063809999999997</v>
      </c>
      <c r="E28" s="187">
        <v>53.917079999999999</v>
      </c>
      <c r="F28" s="187">
        <v>51.357750000000003</v>
      </c>
      <c r="G28" s="187">
        <v>51.756360000000001</v>
      </c>
      <c r="H28" s="187">
        <v>51.51455</v>
      </c>
      <c r="I28" s="187">
        <v>53.214889999999997</v>
      </c>
      <c r="J28" s="187">
        <v>53.633069999999996</v>
      </c>
    </row>
    <row r="29" spans="1:12" ht="15" customHeight="1" x14ac:dyDescent="0.15">
      <c r="A29" s="68"/>
      <c r="B29" s="68"/>
      <c r="C29" s="68"/>
      <c r="D29" s="68"/>
      <c r="E29" s="68"/>
      <c r="F29" s="68"/>
      <c r="G29" s="68"/>
      <c r="H29" s="188"/>
      <c r="I29" s="188"/>
      <c r="J29" s="189" t="s">
        <v>224</v>
      </c>
    </row>
    <row r="30" spans="1:12" ht="13.5" customHeight="1" x14ac:dyDescent="0.15">
      <c r="A30" s="68"/>
      <c r="B30" s="68"/>
      <c r="C30" s="68"/>
      <c r="D30" s="68"/>
      <c r="E30" s="68"/>
      <c r="F30" s="68"/>
      <c r="J30" s="68"/>
    </row>
    <row r="31" spans="1:12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2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</row>
    <row r="33" spans="1:10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38" spans="1:10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15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15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15">
      <c r="A46" s="68"/>
      <c r="B46" s="68"/>
      <c r="C46" s="68"/>
      <c r="D46" s="68"/>
      <c r="E46" s="68"/>
      <c r="F46" s="68"/>
      <c r="G46" s="68"/>
      <c r="H46" s="68"/>
      <c r="I46" s="68"/>
      <c r="J46" s="68"/>
    </row>
    <row r="47" spans="1:10" x14ac:dyDescent="0.15">
      <c r="A47" s="68"/>
      <c r="B47" s="68"/>
      <c r="C47" s="68"/>
      <c r="D47" s="68"/>
      <c r="E47" s="68"/>
      <c r="F47" s="68"/>
      <c r="G47" s="68"/>
      <c r="H47" s="68"/>
      <c r="I47" s="68"/>
      <c r="J47" s="68"/>
    </row>
    <row r="48" spans="1:10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</row>
    <row r="49" spans="1:10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</row>
    <row r="50" spans="1:10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spans="1:10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0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</row>
    <row r="53" spans="1:10" x14ac:dyDescent="0.15">
      <c r="A53" s="68"/>
      <c r="B53" s="68"/>
      <c r="C53" s="68"/>
      <c r="D53" s="68"/>
      <c r="E53" s="68"/>
      <c r="F53" s="68"/>
      <c r="G53" s="68"/>
      <c r="H53" s="68"/>
      <c r="I53" s="68"/>
      <c r="J53" s="68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E1E7-1468-43EA-B651-BE4AF761B692}">
  <sheetPr>
    <tabColor rgb="FF00B0F0"/>
    <pageSetUpPr fitToPage="1"/>
  </sheetPr>
  <dimension ref="A2:AO61"/>
  <sheetViews>
    <sheetView view="pageBreakPreview" zoomScaleNormal="100" zoomScaleSheetLayoutView="100" workbookViewId="0"/>
  </sheetViews>
  <sheetFormatPr defaultColWidth="2.875" defaultRowHeight="13.5" x14ac:dyDescent="0.15"/>
  <cols>
    <col min="1" max="1" width="9.375" style="24" customWidth="1"/>
    <col min="2" max="10" width="8.875" style="24" customWidth="1"/>
    <col min="11" max="16384" width="2.875" style="24"/>
  </cols>
  <sheetData>
    <row r="2" spans="1:27" ht="15" customHeight="1" x14ac:dyDescent="0.15">
      <c r="A2" s="144" t="s">
        <v>225</v>
      </c>
      <c r="B2" s="149"/>
      <c r="C2" s="149"/>
      <c r="D2" s="149"/>
      <c r="E2" s="149"/>
      <c r="F2" s="149"/>
      <c r="G2" s="149"/>
      <c r="H2" s="149"/>
      <c r="I2" s="149"/>
      <c r="J2" s="149"/>
      <c r="K2" s="68"/>
    </row>
    <row r="3" spans="1:27" ht="13.5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68"/>
    </row>
    <row r="4" spans="1:27" ht="13.5" customHeight="1" x14ac:dyDescent="0.15">
      <c r="A4" s="190" t="s">
        <v>226</v>
      </c>
      <c r="B4" s="149"/>
      <c r="C4" s="149"/>
      <c r="D4" s="149"/>
      <c r="E4" s="149"/>
      <c r="F4" s="149"/>
      <c r="G4" s="149"/>
      <c r="H4" s="149"/>
      <c r="I4" s="149"/>
      <c r="J4" s="139" t="s">
        <v>106</v>
      </c>
      <c r="K4" s="68"/>
    </row>
    <row r="5" spans="1:27" ht="13.5" customHeight="1" x14ac:dyDescent="0.15">
      <c r="A5" s="191" t="s">
        <v>49</v>
      </c>
      <c r="B5" s="191" t="s">
        <v>211</v>
      </c>
      <c r="C5" s="191" t="s">
        <v>212</v>
      </c>
      <c r="D5" s="191" t="s">
        <v>213</v>
      </c>
      <c r="E5" s="191" t="s">
        <v>214</v>
      </c>
      <c r="F5" s="191" t="s">
        <v>215</v>
      </c>
      <c r="G5" s="191" t="s">
        <v>216</v>
      </c>
      <c r="H5" s="191" t="s">
        <v>217</v>
      </c>
      <c r="I5" s="191" t="s">
        <v>218</v>
      </c>
      <c r="J5" s="191" t="s">
        <v>219</v>
      </c>
      <c r="K5" s="68"/>
    </row>
    <row r="6" spans="1:27" ht="13.5" customHeight="1" x14ac:dyDescent="0.15">
      <c r="A6" s="178" t="s">
        <v>220</v>
      </c>
      <c r="B6" s="192">
        <v>2894</v>
      </c>
      <c r="C6" s="193">
        <v>273</v>
      </c>
      <c r="D6" s="193">
        <v>305</v>
      </c>
      <c r="E6" s="193">
        <v>545</v>
      </c>
      <c r="F6" s="193">
        <v>685</v>
      </c>
      <c r="G6" s="193">
        <v>483</v>
      </c>
      <c r="H6" s="193">
        <v>130</v>
      </c>
      <c r="I6" s="193">
        <v>229</v>
      </c>
      <c r="J6" s="193">
        <v>244</v>
      </c>
      <c r="K6" s="68"/>
    </row>
    <row r="7" spans="1:27" ht="13.5" customHeight="1" x14ac:dyDescent="0.15">
      <c r="A7" s="178" t="s">
        <v>109</v>
      </c>
      <c r="B7" s="192">
        <v>117</v>
      </c>
      <c r="C7" s="193">
        <v>13</v>
      </c>
      <c r="D7" s="193">
        <v>13</v>
      </c>
      <c r="E7" s="193">
        <v>22</v>
      </c>
      <c r="F7" s="193">
        <v>18</v>
      </c>
      <c r="G7" s="193">
        <v>27</v>
      </c>
      <c r="H7" s="193">
        <v>4</v>
      </c>
      <c r="I7" s="193">
        <v>9</v>
      </c>
      <c r="J7" s="193">
        <v>11</v>
      </c>
    </row>
    <row r="8" spans="1:27" ht="13.5" customHeight="1" x14ac:dyDescent="0.15">
      <c r="A8" s="178" t="s">
        <v>111</v>
      </c>
      <c r="B8" s="192">
        <v>159</v>
      </c>
      <c r="C8" s="193">
        <v>13</v>
      </c>
      <c r="D8" s="193">
        <v>22</v>
      </c>
      <c r="E8" s="193">
        <v>32</v>
      </c>
      <c r="F8" s="193">
        <v>38</v>
      </c>
      <c r="G8" s="193">
        <v>28</v>
      </c>
      <c r="H8" s="193">
        <v>7</v>
      </c>
      <c r="I8" s="193">
        <v>12</v>
      </c>
      <c r="J8" s="193">
        <v>7</v>
      </c>
    </row>
    <row r="9" spans="1:27" ht="13.5" customHeight="1" x14ac:dyDescent="0.15">
      <c r="A9" s="178" t="s">
        <v>113</v>
      </c>
      <c r="B9" s="192">
        <v>149</v>
      </c>
      <c r="C9" s="193">
        <v>15</v>
      </c>
      <c r="D9" s="193">
        <v>22</v>
      </c>
      <c r="E9" s="193">
        <v>21</v>
      </c>
      <c r="F9" s="193">
        <v>45</v>
      </c>
      <c r="G9" s="193">
        <v>18</v>
      </c>
      <c r="H9" s="193">
        <v>7</v>
      </c>
      <c r="I9" s="193">
        <v>9</v>
      </c>
      <c r="J9" s="193">
        <v>12</v>
      </c>
    </row>
    <row r="10" spans="1:27" ht="13.5" customHeight="1" x14ac:dyDescent="0.15">
      <c r="A10" s="178" t="s">
        <v>115</v>
      </c>
      <c r="B10" s="192">
        <v>121</v>
      </c>
      <c r="C10" s="193">
        <v>7</v>
      </c>
      <c r="D10" s="193">
        <v>13</v>
      </c>
      <c r="E10" s="193">
        <v>25</v>
      </c>
      <c r="F10" s="193">
        <v>35</v>
      </c>
      <c r="G10" s="193">
        <v>18</v>
      </c>
      <c r="H10" s="193">
        <v>9</v>
      </c>
      <c r="I10" s="193">
        <v>6</v>
      </c>
      <c r="J10" s="193">
        <v>8</v>
      </c>
    </row>
    <row r="11" spans="1:27" ht="13.5" customHeight="1" x14ac:dyDescent="0.15">
      <c r="A11" s="178" t="s">
        <v>117</v>
      </c>
      <c r="B11" s="192">
        <v>98</v>
      </c>
      <c r="C11" s="193">
        <v>9</v>
      </c>
      <c r="D11" s="193">
        <v>9</v>
      </c>
      <c r="E11" s="193">
        <v>14</v>
      </c>
      <c r="F11" s="193">
        <v>24</v>
      </c>
      <c r="G11" s="193">
        <v>20</v>
      </c>
      <c r="H11" s="193">
        <v>8</v>
      </c>
      <c r="I11" s="193">
        <v>9</v>
      </c>
      <c r="J11" s="193">
        <v>5</v>
      </c>
    </row>
    <row r="12" spans="1:27" ht="13.5" customHeight="1" x14ac:dyDescent="0.15">
      <c r="A12" s="178" t="s">
        <v>119</v>
      </c>
      <c r="B12" s="192">
        <v>102</v>
      </c>
      <c r="C12" s="193">
        <v>11</v>
      </c>
      <c r="D12" s="193">
        <v>13</v>
      </c>
      <c r="E12" s="193">
        <v>14</v>
      </c>
      <c r="F12" s="193">
        <v>18</v>
      </c>
      <c r="G12" s="193">
        <v>24</v>
      </c>
      <c r="H12" s="193">
        <v>1</v>
      </c>
      <c r="I12" s="193">
        <v>10</v>
      </c>
      <c r="J12" s="193">
        <v>11</v>
      </c>
    </row>
    <row r="13" spans="1:27" ht="13.5" customHeight="1" x14ac:dyDescent="0.15">
      <c r="A13" s="178" t="s">
        <v>121</v>
      </c>
      <c r="B13" s="192">
        <v>135</v>
      </c>
      <c r="C13" s="193">
        <v>7</v>
      </c>
      <c r="D13" s="193">
        <v>15</v>
      </c>
      <c r="E13" s="193">
        <v>27</v>
      </c>
      <c r="F13" s="193">
        <v>38</v>
      </c>
      <c r="G13" s="193">
        <v>20</v>
      </c>
      <c r="H13" s="193">
        <v>6</v>
      </c>
      <c r="I13" s="193">
        <v>10</v>
      </c>
      <c r="J13" s="193">
        <v>12</v>
      </c>
    </row>
    <row r="14" spans="1:27" ht="13.5" customHeight="1" x14ac:dyDescent="0.15">
      <c r="A14" s="178" t="s">
        <v>123</v>
      </c>
      <c r="B14" s="192">
        <v>145</v>
      </c>
      <c r="C14" s="193">
        <v>15</v>
      </c>
      <c r="D14" s="193">
        <v>19</v>
      </c>
      <c r="E14" s="193">
        <v>30</v>
      </c>
      <c r="F14" s="193">
        <v>34</v>
      </c>
      <c r="G14" s="193">
        <v>26</v>
      </c>
      <c r="H14" s="193">
        <v>6</v>
      </c>
      <c r="I14" s="193">
        <v>7</v>
      </c>
      <c r="J14" s="193">
        <v>8</v>
      </c>
    </row>
    <row r="15" spans="1:27" ht="13.5" customHeight="1" x14ac:dyDescent="0.15">
      <c r="A15" s="178" t="s">
        <v>125</v>
      </c>
      <c r="B15" s="192">
        <v>149</v>
      </c>
      <c r="C15" s="193">
        <v>19</v>
      </c>
      <c r="D15" s="193">
        <v>21</v>
      </c>
      <c r="E15" s="193">
        <v>34</v>
      </c>
      <c r="F15" s="193">
        <v>26</v>
      </c>
      <c r="G15" s="193">
        <v>24</v>
      </c>
      <c r="H15" s="193">
        <v>4</v>
      </c>
      <c r="I15" s="193">
        <v>8</v>
      </c>
      <c r="J15" s="193">
        <v>13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ht="13.5" customHeight="1" x14ac:dyDescent="0.15">
      <c r="A16" s="178" t="s">
        <v>127</v>
      </c>
      <c r="B16" s="192">
        <v>171</v>
      </c>
      <c r="C16" s="193">
        <v>25</v>
      </c>
      <c r="D16" s="193">
        <v>18</v>
      </c>
      <c r="E16" s="193">
        <v>38</v>
      </c>
      <c r="F16" s="193">
        <v>34</v>
      </c>
      <c r="G16" s="193">
        <v>32</v>
      </c>
      <c r="H16" s="193">
        <v>8</v>
      </c>
      <c r="I16" s="193">
        <v>10</v>
      </c>
      <c r="J16" s="193">
        <v>6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ht="13.5" customHeight="1" x14ac:dyDescent="0.15">
      <c r="A17" s="178" t="s">
        <v>129</v>
      </c>
      <c r="B17" s="192">
        <v>165</v>
      </c>
      <c r="C17" s="193">
        <v>18</v>
      </c>
      <c r="D17" s="193">
        <v>17</v>
      </c>
      <c r="E17" s="193">
        <v>22</v>
      </c>
      <c r="F17" s="193">
        <v>43</v>
      </c>
      <c r="G17" s="193">
        <v>32</v>
      </c>
      <c r="H17" s="193">
        <v>6</v>
      </c>
      <c r="I17" s="193">
        <v>10</v>
      </c>
      <c r="J17" s="193">
        <v>17</v>
      </c>
      <c r="K17" s="149"/>
      <c r="L17" s="14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ht="13.5" customHeight="1" x14ac:dyDescent="0.15">
      <c r="A18" s="178" t="s">
        <v>110</v>
      </c>
      <c r="B18" s="192">
        <v>197</v>
      </c>
      <c r="C18" s="193">
        <v>19</v>
      </c>
      <c r="D18" s="193">
        <v>23</v>
      </c>
      <c r="E18" s="193">
        <v>25</v>
      </c>
      <c r="F18" s="193">
        <v>45</v>
      </c>
      <c r="G18" s="193">
        <v>25</v>
      </c>
      <c r="H18" s="193">
        <v>14</v>
      </c>
      <c r="I18" s="193">
        <v>24</v>
      </c>
      <c r="J18" s="193">
        <v>22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ht="13.5" customHeight="1" x14ac:dyDescent="0.15">
      <c r="A19" s="178" t="s">
        <v>112</v>
      </c>
      <c r="B19" s="192">
        <v>214</v>
      </c>
      <c r="C19" s="193">
        <v>14</v>
      </c>
      <c r="D19" s="193">
        <v>18</v>
      </c>
      <c r="E19" s="193">
        <v>39</v>
      </c>
      <c r="F19" s="193">
        <v>56</v>
      </c>
      <c r="G19" s="193">
        <v>38</v>
      </c>
      <c r="H19" s="193">
        <v>11</v>
      </c>
      <c r="I19" s="193">
        <v>17</v>
      </c>
      <c r="J19" s="193">
        <v>21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ht="13.5" customHeight="1" x14ac:dyDescent="0.15">
      <c r="A20" s="178" t="s">
        <v>114</v>
      </c>
      <c r="B20" s="192">
        <v>244</v>
      </c>
      <c r="C20" s="193">
        <v>23</v>
      </c>
      <c r="D20" s="193">
        <v>25</v>
      </c>
      <c r="E20" s="193">
        <v>48</v>
      </c>
      <c r="F20" s="193">
        <v>63</v>
      </c>
      <c r="G20" s="193">
        <v>35</v>
      </c>
      <c r="H20" s="193">
        <v>9</v>
      </c>
      <c r="I20" s="193">
        <v>20</v>
      </c>
      <c r="J20" s="193">
        <v>21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ht="13.5" customHeight="1" x14ac:dyDescent="0.15">
      <c r="A21" s="178" t="s">
        <v>116</v>
      </c>
      <c r="B21" s="192">
        <v>271</v>
      </c>
      <c r="C21" s="193">
        <v>25</v>
      </c>
      <c r="D21" s="193">
        <v>27</v>
      </c>
      <c r="E21" s="193">
        <v>48</v>
      </c>
      <c r="F21" s="193">
        <v>64</v>
      </c>
      <c r="G21" s="193">
        <v>44</v>
      </c>
      <c r="H21" s="193">
        <v>7</v>
      </c>
      <c r="I21" s="193">
        <v>22</v>
      </c>
      <c r="J21" s="193">
        <v>34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13.5" customHeight="1" x14ac:dyDescent="0.15">
      <c r="A22" s="178" t="s">
        <v>118</v>
      </c>
      <c r="B22" s="192">
        <v>157</v>
      </c>
      <c r="C22" s="193">
        <v>16</v>
      </c>
      <c r="D22" s="193">
        <v>10</v>
      </c>
      <c r="E22" s="193">
        <v>36</v>
      </c>
      <c r="F22" s="193">
        <v>38</v>
      </c>
      <c r="G22" s="193">
        <v>18</v>
      </c>
      <c r="H22" s="193">
        <v>8</v>
      </c>
      <c r="I22" s="193">
        <v>18</v>
      </c>
      <c r="J22" s="193">
        <v>13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ht="13.5" customHeight="1" x14ac:dyDescent="0.15">
      <c r="A23" s="178" t="s">
        <v>120</v>
      </c>
      <c r="B23" s="192">
        <v>131</v>
      </c>
      <c r="C23" s="193">
        <v>15</v>
      </c>
      <c r="D23" s="193">
        <v>10</v>
      </c>
      <c r="E23" s="193">
        <v>26</v>
      </c>
      <c r="F23" s="193">
        <v>34</v>
      </c>
      <c r="G23" s="193">
        <v>15</v>
      </c>
      <c r="H23" s="193">
        <v>10</v>
      </c>
      <c r="I23" s="193">
        <v>11</v>
      </c>
      <c r="J23" s="193">
        <v>10</v>
      </c>
      <c r="L23" s="32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27" ht="13.5" customHeight="1" x14ac:dyDescent="0.15">
      <c r="A24" s="178" t="s">
        <v>122</v>
      </c>
      <c r="B24" s="192">
        <v>91</v>
      </c>
      <c r="C24" s="193">
        <v>6</v>
      </c>
      <c r="D24" s="193">
        <v>4</v>
      </c>
      <c r="E24" s="193">
        <v>21</v>
      </c>
      <c r="F24" s="193">
        <v>17</v>
      </c>
      <c r="G24" s="193">
        <v>21</v>
      </c>
      <c r="H24" s="193">
        <v>3</v>
      </c>
      <c r="I24" s="193">
        <v>12</v>
      </c>
      <c r="J24" s="193">
        <v>7</v>
      </c>
      <c r="K24" s="32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ht="13.5" customHeight="1" x14ac:dyDescent="0.15">
      <c r="A25" s="178" t="s">
        <v>124</v>
      </c>
      <c r="B25" s="192">
        <v>61</v>
      </c>
      <c r="C25" s="193">
        <v>3</v>
      </c>
      <c r="D25" s="193">
        <v>4</v>
      </c>
      <c r="E25" s="193">
        <v>18</v>
      </c>
      <c r="F25" s="193">
        <v>11</v>
      </c>
      <c r="G25" s="193">
        <v>15</v>
      </c>
      <c r="H25" s="193">
        <v>1</v>
      </c>
      <c r="I25" s="193">
        <v>3</v>
      </c>
      <c r="J25" s="193">
        <v>6</v>
      </c>
    </row>
    <row r="26" spans="1:27" ht="13.5" customHeight="1" x14ac:dyDescent="0.15">
      <c r="A26" s="178" t="s">
        <v>126</v>
      </c>
      <c r="B26" s="194">
        <v>14</v>
      </c>
      <c r="C26" s="195" t="s">
        <v>221</v>
      </c>
      <c r="D26" s="195" t="s">
        <v>221</v>
      </c>
      <c r="E26" s="195">
        <v>4</v>
      </c>
      <c r="F26" s="195">
        <v>4</v>
      </c>
      <c r="G26" s="195">
        <v>3</v>
      </c>
      <c r="H26" s="195">
        <v>1</v>
      </c>
      <c r="I26" s="195">
        <v>2</v>
      </c>
      <c r="J26" s="195" t="s">
        <v>221</v>
      </c>
    </row>
    <row r="27" spans="1:27" ht="13.5" customHeight="1" x14ac:dyDescent="0.15">
      <c r="A27" s="178" t="s">
        <v>128</v>
      </c>
      <c r="B27" s="194">
        <v>3</v>
      </c>
      <c r="C27" s="195" t="s">
        <v>221</v>
      </c>
      <c r="D27" s="195">
        <v>2</v>
      </c>
      <c r="E27" s="195">
        <v>1</v>
      </c>
      <c r="F27" s="195" t="s">
        <v>221</v>
      </c>
      <c r="G27" s="195" t="s">
        <v>221</v>
      </c>
      <c r="H27" s="195" t="s">
        <v>221</v>
      </c>
      <c r="I27" s="195" t="s">
        <v>221</v>
      </c>
      <c r="J27" s="195" t="s">
        <v>221</v>
      </c>
    </row>
    <row r="28" spans="1:27" ht="13.5" customHeight="1" x14ac:dyDescent="0.15">
      <c r="A28" s="178" t="s">
        <v>222</v>
      </c>
      <c r="B28" s="194" t="s">
        <v>221</v>
      </c>
      <c r="C28" s="195" t="s">
        <v>221</v>
      </c>
      <c r="D28" s="195" t="s">
        <v>221</v>
      </c>
      <c r="E28" s="195" t="s">
        <v>221</v>
      </c>
      <c r="F28" s="195" t="s">
        <v>221</v>
      </c>
      <c r="G28" s="195" t="s">
        <v>221</v>
      </c>
      <c r="H28" s="195" t="s">
        <v>221</v>
      </c>
      <c r="I28" s="195" t="s">
        <v>221</v>
      </c>
      <c r="J28" s="195" t="s">
        <v>221</v>
      </c>
    </row>
    <row r="29" spans="1:27" ht="13.5" customHeight="1" x14ac:dyDescent="0.15">
      <c r="A29" s="178" t="s">
        <v>223</v>
      </c>
      <c r="B29" s="196">
        <v>49.21078</v>
      </c>
      <c r="C29" s="187">
        <v>48.624540000000003</v>
      </c>
      <c r="D29" s="187">
        <v>44.991799999999998</v>
      </c>
      <c r="E29" s="187">
        <v>50.703670000000002</v>
      </c>
      <c r="F29" s="187">
        <v>49.155470000000001</v>
      </c>
      <c r="G29" s="187">
        <v>48.127330000000001</v>
      </c>
      <c r="H29" s="187">
        <v>48.330770000000001</v>
      </c>
      <c r="I29" s="187">
        <v>52.216160000000002</v>
      </c>
      <c r="J29" s="187">
        <v>51.754100000000001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7" ht="13.5" customHeight="1" x14ac:dyDescent="0.15">
      <c r="A30" s="143"/>
      <c r="B30" s="197"/>
      <c r="C30" s="197"/>
      <c r="D30" s="197"/>
      <c r="E30" s="139"/>
      <c r="F30" s="139"/>
      <c r="G30" s="139"/>
      <c r="H30" s="139"/>
      <c r="I30" s="139"/>
      <c r="J30" s="139"/>
    </row>
    <row r="31" spans="1:27" ht="13.5" customHeight="1" x14ac:dyDescent="0.15">
      <c r="A31" s="68"/>
      <c r="B31" s="198"/>
      <c r="C31" s="198"/>
      <c r="D31" s="198"/>
      <c r="E31" s="68"/>
      <c r="F31" s="68"/>
      <c r="G31" s="68"/>
      <c r="H31" s="68"/>
      <c r="I31" s="68"/>
      <c r="J31" s="68"/>
    </row>
    <row r="32" spans="1:27" ht="13.5" customHeight="1" x14ac:dyDescent="0.15">
      <c r="A32" s="190" t="s">
        <v>227</v>
      </c>
      <c r="B32" s="68"/>
      <c r="C32" s="68"/>
      <c r="D32" s="68"/>
      <c r="E32" s="68"/>
      <c r="F32" s="68"/>
      <c r="G32" s="68"/>
      <c r="H32" s="68"/>
      <c r="I32" s="68"/>
      <c r="J32" s="139" t="s">
        <v>106</v>
      </c>
    </row>
    <row r="33" spans="1:41" ht="13.5" customHeight="1" x14ac:dyDescent="0.15">
      <c r="A33" s="191" t="s">
        <v>49</v>
      </c>
      <c r="B33" s="191" t="s">
        <v>211</v>
      </c>
      <c r="C33" s="191" t="s">
        <v>212</v>
      </c>
      <c r="D33" s="191" t="s">
        <v>213</v>
      </c>
      <c r="E33" s="191" t="s">
        <v>214</v>
      </c>
      <c r="F33" s="191" t="s">
        <v>215</v>
      </c>
      <c r="G33" s="191" t="s">
        <v>216</v>
      </c>
      <c r="H33" s="191" t="s">
        <v>217</v>
      </c>
      <c r="I33" s="191" t="s">
        <v>218</v>
      </c>
      <c r="J33" s="191" t="s">
        <v>219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</row>
    <row r="34" spans="1:41" ht="13.5" customHeight="1" x14ac:dyDescent="0.15">
      <c r="A34" s="178" t="s">
        <v>220</v>
      </c>
      <c r="B34" s="192">
        <v>3174</v>
      </c>
      <c r="C34" s="193">
        <v>274</v>
      </c>
      <c r="D34" s="193">
        <v>314</v>
      </c>
      <c r="E34" s="193">
        <v>673</v>
      </c>
      <c r="F34" s="193">
        <v>721</v>
      </c>
      <c r="G34" s="193">
        <v>539</v>
      </c>
      <c r="H34" s="193">
        <v>145</v>
      </c>
      <c r="I34" s="193">
        <v>241</v>
      </c>
      <c r="J34" s="193">
        <v>267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41" ht="13.5" customHeight="1" x14ac:dyDescent="0.15">
      <c r="A35" s="178" t="s">
        <v>109</v>
      </c>
      <c r="B35" s="192">
        <v>99</v>
      </c>
      <c r="C35" s="193">
        <v>9</v>
      </c>
      <c r="D35" s="193">
        <v>8</v>
      </c>
      <c r="E35" s="193">
        <v>22</v>
      </c>
      <c r="F35" s="193">
        <v>16</v>
      </c>
      <c r="G35" s="193">
        <v>18</v>
      </c>
      <c r="H35" s="193">
        <v>9</v>
      </c>
      <c r="I35" s="193">
        <v>4</v>
      </c>
      <c r="J35" s="193">
        <v>13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ht="13.5" customHeight="1" x14ac:dyDescent="0.15">
      <c r="A36" s="178" t="s">
        <v>111</v>
      </c>
      <c r="B36" s="192">
        <v>128</v>
      </c>
      <c r="C36" s="193">
        <v>9</v>
      </c>
      <c r="D36" s="193">
        <v>13</v>
      </c>
      <c r="E36" s="193">
        <v>29</v>
      </c>
      <c r="F36" s="193">
        <v>25</v>
      </c>
      <c r="G36" s="193">
        <v>25</v>
      </c>
      <c r="H36" s="193">
        <v>4</v>
      </c>
      <c r="I36" s="193">
        <v>13</v>
      </c>
      <c r="J36" s="193">
        <v>10</v>
      </c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</row>
    <row r="37" spans="1:41" ht="13.5" customHeight="1" x14ac:dyDescent="0.15">
      <c r="A37" s="178" t="s">
        <v>113</v>
      </c>
      <c r="B37" s="192">
        <v>142</v>
      </c>
      <c r="C37" s="193">
        <v>15</v>
      </c>
      <c r="D37" s="193">
        <v>23</v>
      </c>
      <c r="E37" s="193">
        <v>27</v>
      </c>
      <c r="F37" s="193">
        <v>36</v>
      </c>
      <c r="G37" s="193">
        <v>13</v>
      </c>
      <c r="H37" s="193">
        <v>4</v>
      </c>
      <c r="I37" s="193">
        <v>17</v>
      </c>
      <c r="J37" s="193">
        <v>7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</row>
    <row r="38" spans="1:41" ht="13.5" customHeight="1" x14ac:dyDescent="0.15">
      <c r="A38" s="178" t="s">
        <v>115</v>
      </c>
      <c r="B38" s="192">
        <v>130</v>
      </c>
      <c r="C38" s="193">
        <v>15</v>
      </c>
      <c r="D38" s="193">
        <v>10</v>
      </c>
      <c r="E38" s="193">
        <v>29</v>
      </c>
      <c r="F38" s="193">
        <v>27</v>
      </c>
      <c r="G38" s="193">
        <v>23</v>
      </c>
      <c r="H38" s="193">
        <v>4</v>
      </c>
      <c r="I38" s="193">
        <v>12</v>
      </c>
      <c r="J38" s="193">
        <v>10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</row>
    <row r="39" spans="1:41" ht="13.5" customHeight="1" x14ac:dyDescent="0.15">
      <c r="A39" s="178" t="s">
        <v>117</v>
      </c>
      <c r="B39" s="192">
        <v>92</v>
      </c>
      <c r="C39" s="193">
        <v>9</v>
      </c>
      <c r="D39" s="193">
        <v>6</v>
      </c>
      <c r="E39" s="193">
        <v>13</v>
      </c>
      <c r="F39" s="193">
        <v>24</v>
      </c>
      <c r="G39" s="193">
        <v>23</v>
      </c>
      <c r="H39" s="193">
        <v>8</v>
      </c>
      <c r="I39" s="193">
        <v>4</v>
      </c>
      <c r="J39" s="193">
        <v>5</v>
      </c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</row>
    <row r="40" spans="1:41" ht="13.5" customHeight="1" x14ac:dyDescent="0.15">
      <c r="A40" s="178" t="s">
        <v>119</v>
      </c>
      <c r="B40" s="192">
        <v>105</v>
      </c>
      <c r="C40" s="193">
        <v>9</v>
      </c>
      <c r="D40" s="193">
        <v>17</v>
      </c>
      <c r="E40" s="193">
        <v>17</v>
      </c>
      <c r="F40" s="193">
        <v>22</v>
      </c>
      <c r="G40" s="193">
        <v>21</v>
      </c>
      <c r="H40" s="193">
        <v>4</v>
      </c>
      <c r="I40" s="193">
        <v>5</v>
      </c>
      <c r="J40" s="193">
        <v>10</v>
      </c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</row>
    <row r="41" spans="1:41" ht="13.5" customHeight="1" x14ac:dyDescent="0.15">
      <c r="A41" s="178" t="s">
        <v>121</v>
      </c>
      <c r="B41" s="192">
        <v>113</v>
      </c>
      <c r="C41" s="193">
        <v>5</v>
      </c>
      <c r="D41" s="193">
        <v>9</v>
      </c>
      <c r="E41" s="193">
        <v>22</v>
      </c>
      <c r="F41" s="193">
        <v>29</v>
      </c>
      <c r="G41" s="193">
        <v>21</v>
      </c>
      <c r="H41" s="193">
        <v>6</v>
      </c>
      <c r="I41" s="193">
        <v>8</v>
      </c>
      <c r="J41" s="193">
        <v>13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ht="13.5" customHeight="1" x14ac:dyDescent="0.15">
      <c r="A42" s="178" t="s">
        <v>123</v>
      </c>
      <c r="B42" s="192">
        <v>146</v>
      </c>
      <c r="C42" s="193">
        <v>15</v>
      </c>
      <c r="D42" s="193">
        <v>23</v>
      </c>
      <c r="E42" s="193">
        <v>27</v>
      </c>
      <c r="F42" s="193">
        <v>35</v>
      </c>
      <c r="G42" s="193">
        <v>20</v>
      </c>
      <c r="H42" s="193">
        <v>6</v>
      </c>
      <c r="I42" s="193">
        <v>10</v>
      </c>
      <c r="J42" s="193">
        <v>10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ht="13.5" customHeight="1" x14ac:dyDescent="0.15">
      <c r="A43" s="178" t="s">
        <v>125</v>
      </c>
      <c r="B43" s="192">
        <v>167</v>
      </c>
      <c r="C43" s="193">
        <v>19</v>
      </c>
      <c r="D43" s="193">
        <v>25</v>
      </c>
      <c r="E43" s="193">
        <v>34</v>
      </c>
      <c r="F43" s="193">
        <v>39</v>
      </c>
      <c r="G43" s="193">
        <v>23</v>
      </c>
      <c r="H43" s="193">
        <v>5</v>
      </c>
      <c r="I43" s="193">
        <v>12</v>
      </c>
      <c r="J43" s="193">
        <v>10</v>
      </c>
    </row>
    <row r="44" spans="1:41" ht="13.5" customHeight="1" x14ac:dyDescent="0.15">
      <c r="A44" s="178" t="s">
        <v>127</v>
      </c>
      <c r="B44" s="192">
        <v>178</v>
      </c>
      <c r="C44" s="193">
        <v>16</v>
      </c>
      <c r="D44" s="193">
        <v>19</v>
      </c>
      <c r="E44" s="193">
        <v>42</v>
      </c>
      <c r="F44" s="193">
        <v>42</v>
      </c>
      <c r="G44" s="193">
        <v>25</v>
      </c>
      <c r="H44" s="193">
        <v>10</v>
      </c>
      <c r="I44" s="193">
        <v>14</v>
      </c>
      <c r="J44" s="193">
        <v>10</v>
      </c>
    </row>
    <row r="45" spans="1:41" ht="13.5" customHeight="1" x14ac:dyDescent="0.15">
      <c r="A45" s="178" t="s">
        <v>129</v>
      </c>
      <c r="B45" s="192">
        <v>177</v>
      </c>
      <c r="C45" s="193">
        <v>22</v>
      </c>
      <c r="D45" s="193">
        <v>19</v>
      </c>
      <c r="E45" s="193">
        <v>25</v>
      </c>
      <c r="F45" s="193">
        <v>49</v>
      </c>
      <c r="G45" s="193">
        <v>29</v>
      </c>
      <c r="H45" s="193">
        <v>6</v>
      </c>
      <c r="I45" s="193">
        <v>6</v>
      </c>
      <c r="J45" s="193">
        <v>21</v>
      </c>
    </row>
    <row r="46" spans="1:41" ht="13.5" customHeight="1" x14ac:dyDescent="0.15">
      <c r="A46" s="178" t="s">
        <v>110</v>
      </c>
      <c r="B46" s="192">
        <v>188</v>
      </c>
      <c r="C46" s="193">
        <v>21</v>
      </c>
      <c r="D46" s="193">
        <v>23</v>
      </c>
      <c r="E46" s="193">
        <v>30</v>
      </c>
      <c r="F46" s="193">
        <v>46</v>
      </c>
      <c r="G46" s="193">
        <v>34</v>
      </c>
      <c r="H46" s="193">
        <v>10</v>
      </c>
      <c r="I46" s="193">
        <v>15</v>
      </c>
      <c r="J46" s="193">
        <v>9</v>
      </c>
    </row>
    <row r="47" spans="1:41" ht="13.5" customHeight="1" x14ac:dyDescent="0.15">
      <c r="A47" s="178" t="s">
        <v>112</v>
      </c>
      <c r="B47" s="192">
        <v>224</v>
      </c>
      <c r="C47" s="193">
        <v>12</v>
      </c>
      <c r="D47" s="193">
        <v>20</v>
      </c>
      <c r="E47" s="193">
        <v>52</v>
      </c>
      <c r="F47" s="193">
        <v>58</v>
      </c>
      <c r="G47" s="193">
        <v>32</v>
      </c>
      <c r="H47" s="193">
        <v>8</v>
      </c>
      <c r="I47" s="193">
        <v>18</v>
      </c>
      <c r="J47" s="193">
        <v>24</v>
      </c>
    </row>
    <row r="48" spans="1:41" ht="13.5" customHeight="1" x14ac:dyDescent="0.15">
      <c r="A48" s="178" t="s">
        <v>114</v>
      </c>
      <c r="B48" s="192">
        <v>255</v>
      </c>
      <c r="C48" s="193">
        <v>25</v>
      </c>
      <c r="D48" s="193">
        <v>31</v>
      </c>
      <c r="E48" s="193">
        <v>51</v>
      </c>
      <c r="F48" s="193">
        <v>53</v>
      </c>
      <c r="G48" s="193">
        <v>49</v>
      </c>
      <c r="H48" s="193">
        <v>6</v>
      </c>
      <c r="I48" s="193">
        <v>19</v>
      </c>
      <c r="J48" s="193">
        <v>21</v>
      </c>
    </row>
    <row r="49" spans="1:10" ht="13.5" customHeight="1" x14ac:dyDescent="0.15">
      <c r="A49" s="178" t="s">
        <v>116</v>
      </c>
      <c r="B49" s="192">
        <v>241</v>
      </c>
      <c r="C49" s="193">
        <v>19</v>
      </c>
      <c r="D49" s="193">
        <v>23</v>
      </c>
      <c r="E49" s="193">
        <v>56</v>
      </c>
      <c r="F49" s="193">
        <v>54</v>
      </c>
      <c r="G49" s="193">
        <v>39</v>
      </c>
      <c r="H49" s="193">
        <v>11</v>
      </c>
      <c r="I49" s="193">
        <v>20</v>
      </c>
      <c r="J49" s="193">
        <v>19</v>
      </c>
    </row>
    <row r="50" spans="1:10" ht="13.5" customHeight="1" x14ac:dyDescent="0.15">
      <c r="A50" s="178" t="s">
        <v>118</v>
      </c>
      <c r="B50" s="192">
        <v>187</v>
      </c>
      <c r="C50" s="193">
        <v>23</v>
      </c>
      <c r="D50" s="193">
        <v>14</v>
      </c>
      <c r="E50" s="193">
        <v>35</v>
      </c>
      <c r="F50" s="193">
        <v>47</v>
      </c>
      <c r="G50" s="193">
        <v>25</v>
      </c>
      <c r="H50" s="193">
        <v>7</v>
      </c>
      <c r="I50" s="193">
        <v>17</v>
      </c>
      <c r="J50" s="193">
        <v>19</v>
      </c>
    </row>
    <row r="51" spans="1:10" ht="13.5" customHeight="1" x14ac:dyDescent="0.15">
      <c r="A51" s="178" t="s">
        <v>120</v>
      </c>
      <c r="B51" s="192">
        <v>196</v>
      </c>
      <c r="C51" s="193">
        <v>12</v>
      </c>
      <c r="D51" s="193">
        <v>13</v>
      </c>
      <c r="E51" s="193">
        <v>45</v>
      </c>
      <c r="F51" s="193">
        <v>44</v>
      </c>
      <c r="G51" s="193">
        <v>36</v>
      </c>
      <c r="H51" s="193">
        <v>15</v>
      </c>
      <c r="I51" s="193">
        <v>12</v>
      </c>
      <c r="J51" s="193">
        <v>19</v>
      </c>
    </row>
    <row r="52" spans="1:10" ht="13.5" customHeight="1" x14ac:dyDescent="0.15">
      <c r="A52" s="178" t="s">
        <v>122</v>
      </c>
      <c r="B52" s="192">
        <v>196</v>
      </c>
      <c r="C52" s="193">
        <v>9</v>
      </c>
      <c r="D52" s="193">
        <v>12</v>
      </c>
      <c r="E52" s="193">
        <v>47</v>
      </c>
      <c r="F52" s="193">
        <v>43</v>
      </c>
      <c r="G52" s="193">
        <v>30</v>
      </c>
      <c r="H52" s="193">
        <v>17</v>
      </c>
      <c r="I52" s="193">
        <v>20</v>
      </c>
      <c r="J52" s="193">
        <v>18</v>
      </c>
    </row>
    <row r="53" spans="1:10" ht="13.5" customHeight="1" x14ac:dyDescent="0.15">
      <c r="A53" s="178" t="s">
        <v>124</v>
      </c>
      <c r="B53" s="192">
        <v>144</v>
      </c>
      <c r="C53" s="193">
        <v>9</v>
      </c>
      <c r="D53" s="193">
        <v>6</v>
      </c>
      <c r="E53" s="193">
        <v>46</v>
      </c>
      <c r="F53" s="193">
        <v>22</v>
      </c>
      <c r="G53" s="193">
        <v>31</v>
      </c>
      <c r="H53" s="193">
        <v>3</v>
      </c>
      <c r="I53" s="193">
        <v>12</v>
      </c>
      <c r="J53" s="193">
        <v>15</v>
      </c>
    </row>
    <row r="54" spans="1:10" ht="13.5" customHeight="1" x14ac:dyDescent="0.15">
      <c r="A54" s="178" t="s">
        <v>126</v>
      </c>
      <c r="B54" s="194">
        <v>55</v>
      </c>
      <c r="C54" s="195" t="s">
        <v>221</v>
      </c>
      <c r="D54" s="195" t="s">
        <v>221</v>
      </c>
      <c r="E54" s="195">
        <v>19</v>
      </c>
      <c r="F54" s="195">
        <v>10</v>
      </c>
      <c r="G54" s="195">
        <v>18</v>
      </c>
      <c r="H54" s="195">
        <v>2</v>
      </c>
      <c r="I54" s="195">
        <v>2</v>
      </c>
      <c r="J54" s="195">
        <v>4</v>
      </c>
    </row>
    <row r="55" spans="1:10" ht="13.5" customHeight="1" x14ac:dyDescent="0.15">
      <c r="A55" s="178" t="s">
        <v>128</v>
      </c>
      <c r="B55" s="194">
        <v>11</v>
      </c>
      <c r="C55" s="195">
        <v>1</v>
      </c>
      <c r="D55" s="195" t="s">
        <v>221</v>
      </c>
      <c r="E55" s="195">
        <v>5</v>
      </c>
      <c r="F55" s="195" t="s">
        <v>221</v>
      </c>
      <c r="G55" s="195">
        <v>4</v>
      </c>
      <c r="H55" s="195" t="s">
        <v>221</v>
      </c>
      <c r="I55" s="195">
        <v>1</v>
      </c>
      <c r="J55" s="195" t="s">
        <v>221</v>
      </c>
    </row>
    <row r="56" spans="1:10" ht="13.5" customHeight="1" x14ac:dyDescent="0.15">
      <c r="A56" s="178" t="s">
        <v>222</v>
      </c>
      <c r="B56" s="194" t="s">
        <v>221</v>
      </c>
      <c r="C56" s="195" t="s">
        <v>221</v>
      </c>
      <c r="D56" s="195" t="s">
        <v>221</v>
      </c>
      <c r="E56" s="195" t="s">
        <v>221</v>
      </c>
      <c r="F56" s="195" t="s">
        <v>221</v>
      </c>
      <c r="G56" s="195" t="s">
        <v>221</v>
      </c>
      <c r="H56" s="195" t="s">
        <v>221</v>
      </c>
      <c r="I56" s="195" t="s">
        <v>221</v>
      </c>
      <c r="J56" s="195" t="s">
        <v>221</v>
      </c>
    </row>
    <row r="57" spans="1:10" ht="13.5" customHeight="1" x14ac:dyDescent="0.15">
      <c r="A57" s="178" t="s">
        <v>223</v>
      </c>
      <c r="B57" s="196">
        <v>53.965029999999999</v>
      </c>
      <c r="C57" s="187">
        <v>50.857660000000003</v>
      </c>
      <c r="D57" s="187">
        <v>49.076430000000002</v>
      </c>
      <c r="E57" s="187">
        <v>56.51932</v>
      </c>
      <c r="F57" s="187">
        <v>53.450069999999997</v>
      </c>
      <c r="G57" s="187">
        <v>55.00835</v>
      </c>
      <c r="H57" s="187">
        <v>54.368969999999997</v>
      </c>
      <c r="I57" s="187">
        <v>54.163899999999998</v>
      </c>
      <c r="J57" s="187">
        <v>55.350189999999998</v>
      </c>
    </row>
    <row r="58" spans="1:10" ht="13.5" customHeight="1" x14ac:dyDescent="0.15">
      <c r="A58" s="68"/>
      <c r="B58" s="68"/>
      <c r="C58" s="68"/>
      <c r="D58" s="68"/>
      <c r="E58" s="68"/>
      <c r="F58" s="68"/>
      <c r="G58" s="68"/>
      <c r="J58" s="189" t="s">
        <v>224</v>
      </c>
    </row>
    <row r="59" spans="1:10" ht="13.5" customHeight="1" x14ac:dyDescent="0.15">
      <c r="A59" s="68"/>
      <c r="B59" s="68"/>
      <c r="C59" s="68"/>
      <c r="D59" s="68"/>
      <c r="E59" s="68"/>
      <c r="F59" s="68"/>
      <c r="G59" s="68"/>
    </row>
    <row r="60" spans="1:10" ht="13.5" customHeight="1" x14ac:dyDescent="0.15">
      <c r="A60" s="68"/>
      <c r="B60" s="68"/>
      <c r="C60" s="68"/>
      <c r="D60" s="68"/>
      <c r="E60" s="68"/>
      <c r="F60" s="68"/>
      <c r="G60" s="68"/>
      <c r="H60" s="68"/>
      <c r="I60" s="68"/>
      <c r="J60" s="68"/>
    </row>
    <row r="61" spans="1:10" ht="12.75" customHeight="1" x14ac:dyDescent="0.15">
      <c r="A61" s="68"/>
      <c r="B61" s="68"/>
      <c r="C61" s="68"/>
      <c r="D61" s="68"/>
      <c r="E61" s="68"/>
      <c r="F61" s="68"/>
      <c r="G61" s="68"/>
      <c r="H61" s="68"/>
      <c r="I61" s="68"/>
      <c r="J61" s="68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154A-2290-4BC6-AC4D-BE2101303728}">
  <sheetPr>
    <tabColor rgb="FF00B0F0"/>
    <pageSetUpPr fitToPage="1"/>
  </sheetPr>
  <dimension ref="A2:Y60"/>
  <sheetViews>
    <sheetView view="pageBreakPreview" zoomScaleNormal="100" zoomScaleSheetLayoutView="100" workbookViewId="0"/>
  </sheetViews>
  <sheetFormatPr defaultColWidth="2.875" defaultRowHeight="13.5" x14ac:dyDescent="0.15"/>
  <cols>
    <col min="1" max="4" width="2.875" style="24" customWidth="1"/>
    <col min="5" max="13" width="8.625" style="24" customWidth="1"/>
    <col min="14" max="15" width="2.875" style="24"/>
    <col min="16" max="16" width="10.25" style="24" customWidth="1"/>
    <col min="17" max="17" width="6.625" style="24" customWidth="1"/>
    <col min="18" max="23" width="2.875" style="24" customWidth="1"/>
    <col min="24" max="16384" width="2.875" style="24"/>
  </cols>
  <sheetData>
    <row r="2" spans="1:25" ht="15" customHeight="1" x14ac:dyDescent="0.15">
      <c r="A2" s="144" t="s">
        <v>228</v>
      </c>
      <c r="B2" s="144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68"/>
    </row>
    <row r="3" spans="1:25" ht="13.5" customHeight="1" x14ac:dyDescent="0.15">
      <c r="A3" s="144"/>
      <c r="B3" s="144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68"/>
    </row>
    <row r="4" spans="1:25" ht="13.5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68"/>
    </row>
    <row r="5" spans="1:25" ht="13.5" customHeight="1" x14ac:dyDescent="0.15">
      <c r="A5" s="149" t="s">
        <v>229</v>
      </c>
      <c r="B5" s="149"/>
      <c r="C5" s="149"/>
      <c r="D5" s="149"/>
      <c r="E5" s="149"/>
      <c r="F5" s="149"/>
      <c r="G5" s="149"/>
      <c r="H5" s="149"/>
      <c r="I5" s="149"/>
      <c r="J5" s="149"/>
      <c r="K5" s="68"/>
      <c r="L5" s="68"/>
      <c r="M5" s="199" t="s">
        <v>106</v>
      </c>
      <c r="N5" s="68"/>
    </row>
    <row r="6" spans="1:25" ht="13.5" customHeight="1" x14ac:dyDescent="0.15">
      <c r="A6" s="200" t="s">
        <v>49</v>
      </c>
      <c r="B6" s="201"/>
      <c r="C6" s="201"/>
      <c r="D6" s="202"/>
      <c r="E6" s="203" t="s">
        <v>211</v>
      </c>
      <c r="F6" s="203" t="s">
        <v>212</v>
      </c>
      <c r="G6" s="203" t="s">
        <v>213</v>
      </c>
      <c r="H6" s="203" t="s">
        <v>214</v>
      </c>
      <c r="I6" s="203" t="s">
        <v>215</v>
      </c>
      <c r="J6" s="203" t="s">
        <v>216</v>
      </c>
      <c r="K6" s="203" t="s">
        <v>217</v>
      </c>
      <c r="L6" s="203" t="s">
        <v>218</v>
      </c>
      <c r="M6" s="115" t="s">
        <v>219</v>
      </c>
      <c r="N6" s="68"/>
      <c r="P6" s="204" t="str">
        <f>A6</f>
        <v>区分</v>
      </c>
      <c r="Q6" s="204" t="str">
        <f>E6</f>
        <v>総数</v>
      </c>
    </row>
    <row r="7" spans="1:25" ht="13.5" customHeight="1" x14ac:dyDescent="0.15">
      <c r="A7" s="205" t="s">
        <v>230</v>
      </c>
      <c r="B7" s="206"/>
      <c r="C7" s="206"/>
      <c r="D7" s="207"/>
      <c r="E7" s="183">
        <v>5274</v>
      </c>
      <c r="F7" s="184">
        <v>473</v>
      </c>
      <c r="G7" s="184">
        <v>518</v>
      </c>
      <c r="H7" s="184">
        <v>1065</v>
      </c>
      <c r="I7" s="184">
        <v>1228</v>
      </c>
      <c r="J7" s="184">
        <v>893</v>
      </c>
      <c r="K7" s="184">
        <v>240</v>
      </c>
      <c r="L7" s="184">
        <v>406</v>
      </c>
      <c r="M7" s="184">
        <v>451</v>
      </c>
      <c r="N7" s="68"/>
      <c r="P7" s="204" t="str">
        <f>A8</f>
        <v>未婚</v>
      </c>
      <c r="Q7" s="208">
        <f>E8</f>
        <v>1119</v>
      </c>
    </row>
    <row r="8" spans="1:25" ht="13.5" customHeight="1" x14ac:dyDescent="0.15">
      <c r="A8" s="205" t="s">
        <v>231</v>
      </c>
      <c r="B8" s="206"/>
      <c r="C8" s="206"/>
      <c r="D8" s="207"/>
      <c r="E8" s="183">
        <v>1119</v>
      </c>
      <c r="F8" s="184">
        <v>98</v>
      </c>
      <c r="G8" s="184">
        <v>90</v>
      </c>
      <c r="H8" s="184">
        <v>210</v>
      </c>
      <c r="I8" s="184">
        <v>250</v>
      </c>
      <c r="J8" s="184">
        <v>227</v>
      </c>
      <c r="K8" s="184">
        <v>49</v>
      </c>
      <c r="L8" s="184">
        <v>90</v>
      </c>
      <c r="M8" s="184">
        <v>105</v>
      </c>
      <c r="P8" s="204" t="str">
        <f t="shared" ref="P8:P10" si="0">A9</f>
        <v>有配偶</v>
      </c>
      <c r="Q8" s="208">
        <f>E9</f>
        <v>3175</v>
      </c>
    </row>
    <row r="9" spans="1:25" ht="13.5" customHeight="1" x14ac:dyDescent="0.15">
      <c r="A9" s="205" t="s">
        <v>232</v>
      </c>
      <c r="B9" s="206"/>
      <c r="C9" s="206"/>
      <c r="D9" s="207"/>
      <c r="E9" s="183">
        <v>3175</v>
      </c>
      <c r="F9" s="184">
        <v>314</v>
      </c>
      <c r="G9" s="184">
        <v>343</v>
      </c>
      <c r="H9" s="184">
        <v>612</v>
      </c>
      <c r="I9" s="184">
        <v>784</v>
      </c>
      <c r="J9" s="184">
        <v>478</v>
      </c>
      <c r="K9" s="184">
        <v>152</v>
      </c>
      <c r="L9" s="184">
        <v>234</v>
      </c>
      <c r="M9" s="184">
        <v>258</v>
      </c>
      <c r="P9" s="204" t="str">
        <f t="shared" si="0"/>
        <v>死別・離別</v>
      </c>
      <c r="Q9" s="208">
        <f>E10</f>
        <v>969</v>
      </c>
    </row>
    <row r="10" spans="1:25" ht="13.5" customHeight="1" x14ac:dyDescent="0.15">
      <c r="A10" s="205" t="s">
        <v>233</v>
      </c>
      <c r="B10" s="206"/>
      <c r="C10" s="206"/>
      <c r="D10" s="207"/>
      <c r="E10" s="183">
        <v>969</v>
      </c>
      <c r="F10" s="184">
        <v>59</v>
      </c>
      <c r="G10" s="184">
        <v>84</v>
      </c>
      <c r="H10" s="184">
        <v>242</v>
      </c>
      <c r="I10" s="184">
        <v>192</v>
      </c>
      <c r="J10" s="184">
        <v>186</v>
      </c>
      <c r="K10" s="184">
        <v>39</v>
      </c>
      <c r="L10" s="184">
        <v>80</v>
      </c>
      <c r="M10" s="184">
        <v>87</v>
      </c>
      <c r="P10" s="204" t="str">
        <f t="shared" si="0"/>
        <v>不詳</v>
      </c>
      <c r="Q10" s="208">
        <f>E11</f>
        <v>11</v>
      </c>
    </row>
    <row r="11" spans="1:25" ht="13.5" customHeight="1" x14ac:dyDescent="0.15">
      <c r="A11" s="205" t="s">
        <v>234</v>
      </c>
      <c r="B11" s="206"/>
      <c r="C11" s="206"/>
      <c r="D11" s="207"/>
      <c r="E11" s="183">
        <v>11</v>
      </c>
      <c r="F11" s="184">
        <v>2</v>
      </c>
      <c r="G11" s="184">
        <v>1</v>
      </c>
      <c r="H11" s="184">
        <v>1</v>
      </c>
      <c r="I11" s="184">
        <v>2</v>
      </c>
      <c r="J11" s="184">
        <v>2</v>
      </c>
      <c r="K11" s="184" t="s">
        <v>221</v>
      </c>
      <c r="L11" s="184">
        <v>2</v>
      </c>
      <c r="M11" s="184">
        <v>1</v>
      </c>
    </row>
    <row r="12" spans="1:25" ht="13.5" customHeight="1" x14ac:dyDescent="0.15">
      <c r="A12" s="143"/>
      <c r="B12" s="143"/>
      <c r="C12" s="143"/>
      <c r="D12" s="143"/>
      <c r="E12" s="209"/>
      <c r="F12" s="209"/>
      <c r="G12" s="210"/>
      <c r="H12" s="210"/>
      <c r="I12" s="199"/>
      <c r="J12" s="199"/>
      <c r="K12" s="199"/>
      <c r="L12" s="211"/>
      <c r="M12" s="199"/>
    </row>
    <row r="13" spans="1:25" ht="13.5" customHeight="1" x14ac:dyDescent="0.15">
      <c r="A13" s="68"/>
      <c r="B13" s="68"/>
      <c r="C13" s="68"/>
      <c r="D13" s="68"/>
      <c r="E13" s="210"/>
      <c r="F13" s="210"/>
      <c r="G13" s="210"/>
      <c r="H13" s="210"/>
      <c r="I13" s="210"/>
      <c r="J13" s="212"/>
      <c r="K13" s="212"/>
      <c r="L13" s="212"/>
      <c r="M13" s="210"/>
      <c r="P13" s="213"/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ht="13.5" customHeight="1" x14ac:dyDescent="0.15">
      <c r="A14" s="149" t="s">
        <v>226</v>
      </c>
      <c r="B14" s="149"/>
      <c r="C14" s="68"/>
      <c r="D14" s="68"/>
      <c r="E14" s="210"/>
      <c r="F14" s="210"/>
      <c r="G14" s="210"/>
      <c r="H14" s="210"/>
      <c r="I14" s="210"/>
      <c r="J14" s="210"/>
      <c r="K14" s="210"/>
      <c r="L14" s="68"/>
      <c r="M14" s="199" t="s">
        <v>106</v>
      </c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3.5" customHeight="1" x14ac:dyDescent="0.15">
      <c r="A15" s="200" t="s">
        <v>49</v>
      </c>
      <c r="B15" s="201"/>
      <c r="C15" s="201"/>
      <c r="D15" s="202"/>
      <c r="E15" s="214" t="s">
        <v>211</v>
      </c>
      <c r="F15" s="214" t="s">
        <v>212</v>
      </c>
      <c r="G15" s="214" t="s">
        <v>213</v>
      </c>
      <c r="H15" s="214" t="s">
        <v>214</v>
      </c>
      <c r="I15" s="214" t="s">
        <v>215</v>
      </c>
      <c r="J15" s="214" t="s">
        <v>216</v>
      </c>
      <c r="K15" s="214" t="s">
        <v>217</v>
      </c>
      <c r="L15" s="214" t="s">
        <v>218</v>
      </c>
      <c r="M15" s="179" t="s">
        <v>219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3.5" customHeight="1" x14ac:dyDescent="0.15">
      <c r="A16" s="205" t="s">
        <v>230</v>
      </c>
      <c r="B16" s="206"/>
      <c r="C16" s="206"/>
      <c r="D16" s="207"/>
      <c r="E16" s="183">
        <v>2469</v>
      </c>
      <c r="F16" s="184">
        <v>232</v>
      </c>
      <c r="G16" s="184">
        <v>248</v>
      </c>
      <c r="H16" s="184">
        <v>470</v>
      </c>
      <c r="I16" s="184">
        <v>584</v>
      </c>
      <c r="J16" s="184">
        <v>410</v>
      </c>
      <c r="K16" s="184">
        <v>112</v>
      </c>
      <c r="L16" s="184">
        <v>199</v>
      </c>
      <c r="M16" s="184">
        <v>214</v>
      </c>
      <c r="P16" s="213"/>
      <c r="Q16" s="213"/>
      <c r="R16" s="213"/>
      <c r="S16" s="213"/>
      <c r="T16" s="213"/>
      <c r="U16" s="213"/>
      <c r="V16" s="213"/>
      <c r="W16" s="213"/>
      <c r="X16" s="213"/>
      <c r="Y16" s="213"/>
    </row>
    <row r="17" spans="1:25" ht="13.5" customHeight="1" x14ac:dyDescent="0.15">
      <c r="A17" s="205" t="s">
        <v>231</v>
      </c>
      <c r="B17" s="206"/>
      <c r="C17" s="206"/>
      <c r="D17" s="207"/>
      <c r="E17" s="183">
        <v>644</v>
      </c>
      <c r="F17" s="184">
        <v>56</v>
      </c>
      <c r="G17" s="184">
        <v>55</v>
      </c>
      <c r="H17" s="184">
        <v>117</v>
      </c>
      <c r="I17" s="184">
        <v>141</v>
      </c>
      <c r="J17" s="184">
        <v>123</v>
      </c>
      <c r="K17" s="184">
        <v>29</v>
      </c>
      <c r="L17" s="184">
        <v>56</v>
      </c>
      <c r="M17" s="184">
        <v>67</v>
      </c>
      <c r="P17" s="213"/>
      <c r="Q17" s="213"/>
      <c r="R17" s="213"/>
      <c r="S17" s="213"/>
      <c r="T17" s="213"/>
      <c r="U17" s="213"/>
      <c r="V17" s="213"/>
      <c r="W17" s="213"/>
      <c r="X17" s="213"/>
      <c r="Y17" s="213"/>
    </row>
    <row r="18" spans="1:25" ht="13.5" customHeight="1" x14ac:dyDescent="0.15">
      <c r="A18" s="205" t="s">
        <v>232</v>
      </c>
      <c r="B18" s="206"/>
      <c r="C18" s="206"/>
      <c r="D18" s="207"/>
      <c r="E18" s="183">
        <v>1592</v>
      </c>
      <c r="F18" s="184">
        <v>157</v>
      </c>
      <c r="G18" s="184">
        <v>169</v>
      </c>
      <c r="H18" s="184">
        <v>308</v>
      </c>
      <c r="I18" s="184">
        <v>391</v>
      </c>
      <c r="J18" s="184">
        <v>243</v>
      </c>
      <c r="K18" s="184">
        <v>76</v>
      </c>
      <c r="L18" s="184">
        <v>117</v>
      </c>
      <c r="M18" s="184">
        <v>131</v>
      </c>
      <c r="N18" s="149"/>
      <c r="O18" s="149"/>
      <c r="P18" s="213"/>
      <c r="Q18" s="213"/>
      <c r="R18" s="213"/>
      <c r="S18" s="213"/>
      <c r="T18" s="213"/>
      <c r="U18" s="213"/>
      <c r="V18" s="213"/>
      <c r="W18" s="213"/>
      <c r="X18" s="213"/>
      <c r="Y18" s="213"/>
    </row>
    <row r="19" spans="1:25" ht="13.5" customHeight="1" x14ac:dyDescent="0.15">
      <c r="A19" s="205" t="s">
        <v>233</v>
      </c>
      <c r="B19" s="206"/>
      <c r="C19" s="206"/>
      <c r="D19" s="207"/>
      <c r="E19" s="183">
        <v>227</v>
      </c>
      <c r="F19" s="184">
        <v>17</v>
      </c>
      <c r="G19" s="184">
        <v>23</v>
      </c>
      <c r="H19" s="184">
        <v>44</v>
      </c>
      <c r="I19" s="184">
        <v>52</v>
      </c>
      <c r="J19" s="184">
        <v>43</v>
      </c>
      <c r="K19" s="184">
        <v>7</v>
      </c>
      <c r="L19" s="184">
        <v>25</v>
      </c>
      <c r="M19" s="184">
        <v>16</v>
      </c>
      <c r="P19" s="68"/>
      <c r="R19" s="68"/>
      <c r="S19" s="68"/>
      <c r="T19" s="68"/>
      <c r="U19" s="68"/>
      <c r="V19" s="68"/>
      <c r="W19" s="68"/>
    </row>
    <row r="20" spans="1:25" ht="13.5" customHeight="1" x14ac:dyDescent="0.15">
      <c r="A20" s="205" t="s">
        <v>234</v>
      </c>
      <c r="B20" s="206"/>
      <c r="C20" s="206"/>
      <c r="D20" s="207"/>
      <c r="E20" s="183">
        <v>6</v>
      </c>
      <c r="F20" s="184">
        <v>2</v>
      </c>
      <c r="G20" s="184">
        <v>1</v>
      </c>
      <c r="H20" s="184">
        <v>1</v>
      </c>
      <c r="I20" s="184" t="s">
        <v>221</v>
      </c>
      <c r="J20" s="184">
        <v>1</v>
      </c>
      <c r="K20" s="184" t="s">
        <v>221</v>
      </c>
      <c r="L20" s="184">
        <v>1</v>
      </c>
      <c r="M20" s="184" t="s">
        <v>221</v>
      </c>
      <c r="P20" s="68"/>
      <c r="Q20" s="68"/>
      <c r="R20" s="68"/>
      <c r="S20" s="68"/>
      <c r="T20" s="68"/>
      <c r="U20" s="68"/>
      <c r="V20" s="68"/>
      <c r="W20" s="68"/>
    </row>
    <row r="21" spans="1:25" ht="13.5" customHeight="1" x14ac:dyDescent="0.15">
      <c r="A21" s="143"/>
      <c r="B21" s="143"/>
      <c r="C21" s="143"/>
      <c r="D21" s="143"/>
      <c r="E21" s="209"/>
      <c r="F21" s="209"/>
      <c r="G21" s="210"/>
      <c r="H21" s="210"/>
      <c r="I21" s="199"/>
      <c r="J21" s="199"/>
      <c r="K21" s="211"/>
      <c r="L21" s="211"/>
      <c r="M21" s="211"/>
      <c r="P21" s="68"/>
      <c r="Q21" s="68"/>
      <c r="R21" s="68"/>
      <c r="S21" s="68"/>
      <c r="T21" s="68"/>
      <c r="U21" s="68"/>
      <c r="V21" s="68"/>
      <c r="W21" s="68"/>
    </row>
    <row r="22" spans="1:25" ht="13.5" customHeight="1" x14ac:dyDescent="0.15">
      <c r="A22" s="68"/>
      <c r="B22" s="68"/>
      <c r="C22" s="68"/>
      <c r="D22" s="68"/>
      <c r="E22" s="210"/>
      <c r="F22" s="210"/>
      <c r="G22" s="210"/>
      <c r="H22" s="210"/>
      <c r="I22" s="210"/>
      <c r="J22" s="210"/>
      <c r="K22" s="210"/>
      <c r="L22" s="210"/>
      <c r="M22" s="210"/>
      <c r="P22" s="213"/>
      <c r="Q22" s="213"/>
      <c r="R22" s="213"/>
      <c r="S22" s="213"/>
      <c r="T22" s="213"/>
      <c r="U22" s="213"/>
      <c r="V22" s="213"/>
      <c r="W22" s="213"/>
      <c r="X22" s="213"/>
      <c r="Y22" s="213"/>
    </row>
    <row r="23" spans="1:25" ht="13.5" customHeight="1" x14ac:dyDescent="0.15">
      <c r="A23" s="149" t="s">
        <v>227</v>
      </c>
      <c r="B23" s="149"/>
      <c r="C23" s="68"/>
      <c r="D23" s="68"/>
      <c r="E23" s="210"/>
      <c r="F23" s="210"/>
      <c r="G23" s="210"/>
      <c r="H23" s="210"/>
      <c r="I23" s="210"/>
      <c r="J23" s="210"/>
      <c r="K23" s="210"/>
      <c r="L23" s="68"/>
      <c r="M23" s="199" t="s">
        <v>106</v>
      </c>
      <c r="P23" s="213"/>
      <c r="Q23" s="213"/>
      <c r="R23" s="213"/>
      <c r="S23" s="213"/>
      <c r="T23" s="213"/>
      <c r="U23" s="213"/>
      <c r="V23" s="213"/>
      <c r="W23" s="213"/>
      <c r="X23" s="213"/>
      <c r="Y23" s="213"/>
    </row>
    <row r="24" spans="1:25" ht="13.5" customHeight="1" x14ac:dyDescent="0.15">
      <c r="A24" s="200" t="s">
        <v>49</v>
      </c>
      <c r="B24" s="201"/>
      <c r="C24" s="201"/>
      <c r="D24" s="202"/>
      <c r="E24" s="214" t="s">
        <v>211</v>
      </c>
      <c r="F24" s="214" t="s">
        <v>212</v>
      </c>
      <c r="G24" s="214" t="s">
        <v>213</v>
      </c>
      <c r="H24" s="214" t="s">
        <v>214</v>
      </c>
      <c r="I24" s="214" t="s">
        <v>215</v>
      </c>
      <c r="J24" s="214" t="s">
        <v>216</v>
      </c>
      <c r="K24" s="214" t="s">
        <v>217</v>
      </c>
      <c r="L24" s="214" t="s">
        <v>218</v>
      </c>
      <c r="M24" s="179" t="s">
        <v>219</v>
      </c>
      <c r="O24" s="32"/>
      <c r="P24" s="213"/>
      <c r="Q24" s="213"/>
      <c r="R24" s="213"/>
      <c r="S24" s="213"/>
      <c r="T24" s="213"/>
      <c r="U24" s="213"/>
      <c r="V24" s="213"/>
      <c r="W24" s="213"/>
      <c r="X24" s="213"/>
      <c r="Y24" s="213"/>
    </row>
    <row r="25" spans="1:25" ht="13.5" customHeight="1" x14ac:dyDescent="0.15">
      <c r="A25" s="205" t="s">
        <v>230</v>
      </c>
      <c r="B25" s="206"/>
      <c r="C25" s="206"/>
      <c r="D25" s="207"/>
      <c r="E25" s="183">
        <v>2805</v>
      </c>
      <c r="F25" s="184">
        <v>241</v>
      </c>
      <c r="G25" s="184">
        <v>270</v>
      </c>
      <c r="H25" s="184">
        <v>595</v>
      </c>
      <c r="I25" s="184">
        <v>644</v>
      </c>
      <c r="J25" s="184">
        <v>483</v>
      </c>
      <c r="K25" s="184">
        <v>128</v>
      </c>
      <c r="L25" s="184">
        <v>207</v>
      </c>
      <c r="M25" s="184">
        <v>237</v>
      </c>
      <c r="N25" s="32"/>
      <c r="P25" s="213"/>
      <c r="Q25" s="213"/>
      <c r="R25" s="213"/>
      <c r="S25" s="213"/>
      <c r="T25" s="213"/>
      <c r="U25" s="213"/>
      <c r="V25" s="213"/>
      <c r="W25" s="213"/>
      <c r="X25" s="213"/>
      <c r="Y25" s="213"/>
    </row>
    <row r="26" spans="1:25" ht="13.5" customHeight="1" x14ac:dyDescent="0.15">
      <c r="A26" s="205" t="s">
        <v>231</v>
      </c>
      <c r="B26" s="206"/>
      <c r="C26" s="206"/>
      <c r="D26" s="207"/>
      <c r="E26" s="183">
        <v>475</v>
      </c>
      <c r="F26" s="184">
        <v>42</v>
      </c>
      <c r="G26" s="184">
        <v>35</v>
      </c>
      <c r="H26" s="184">
        <v>93</v>
      </c>
      <c r="I26" s="184">
        <v>109</v>
      </c>
      <c r="J26" s="184">
        <v>104</v>
      </c>
      <c r="K26" s="184">
        <v>20</v>
      </c>
      <c r="L26" s="184">
        <v>34</v>
      </c>
      <c r="M26" s="184">
        <v>38</v>
      </c>
      <c r="P26" s="213"/>
      <c r="Q26" s="213"/>
      <c r="R26" s="213"/>
      <c r="S26" s="213"/>
      <c r="T26" s="213"/>
      <c r="U26" s="213"/>
      <c r="V26" s="213"/>
      <c r="W26" s="213"/>
      <c r="X26" s="213"/>
      <c r="Y26" s="213"/>
    </row>
    <row r="27" spans="1:25" ht="13.5" customHeight="1" x14ac:dyDescent="0.15">
      <c r="A27" s="205" t="s">
        <v>232</v>
      </c>
      <c r="B27" s="206"/>
      <c r="C27" s="206"/>
      <c r="D27" s="207"/>
      <c r="E27" s="183">
        <v>1583</v>
      </c>
      <c r="F27" s="184">
        <v>157</v>
      </c>
      <c r="G27" s="184">
        <v>174</v>
      </c>
      <c r="H27" s="184">
        <v>304</v>
      </c>
      <c r="I27" s="184">
        <v>393</v>
      </c>
      <c r="J27" s="184">
        <v>235</v>
      </c>
      <c r="K27" s="184">
        <v>76</v>
      </c>
      <c r="L27" s="184">
        <v>117</v>
      </c>
      <c r="M27" s="184">
        <v>127</v>
      </c>
      <c r="P27" s="213"/>
      <c r="Q27" s="213"/>
      <c r="R27" s="213"/>
      <c r="S27" s="213"/>
      <c r="T27" s="213"/>
      <c r="U27" s="213"/>
      <c r="V27" s="213"/>
      <c r="W27" s="213"/>
      <c r="X27" s="213"/>
      <c r="Y27" s="213"/>
    </row>
    <row r="28" spans="1:25" ht="13.5" customHeight="1" x14ac:dyDescent="0.15">
      <c r="A28" s="205" t="s">
        <v>233</v>
      </c>
      <c r="B28" s="206"/>
      <c r="C28" s="206"/>
      <c r="D28" s="207"/>
      <c r="E28" s="183">
        <v>742</v>
      </c>
      <c r="F28" s="184">
        <v>42</v>
      </c>
      <c r="G28" s="184">
        <v>61</v>
      </c>
      <c r="H28" s="184">
        <v>198</v>
      </c>
      <c r="I28" s="184">
        <v>140</v>
      </c>
      <c r="J28" s="184">
        <v>143</v>
      </c>
      <c r="K28" s="184">
        <v>32</v>
      </c>
      <c r="L28" s="184">
        <v>55</v>
      </c>
      <c r="M28" s="184">
        <v>71</v>
      </c>
      <c r="P28" s="68"/>
      <c r="Q28" s="68"/>
      <c r="R28" s="68"/>
      <c r="S28" s="68"/>
      <c r="T28" s="68"/>
      <c r="U28" s="68"/>
      <c r="V28" s="68"/>
      <c r="W28" s="68"/>
    </row>
    <row r="29" spans="1:25" ht="13.5" customHeight="1" x14ac:dyDescent="0.15">
      <c r="A29" s="205" t="s">
        <v>234</v>
      </c>
      <c r="B29" s="206"/>
      <c r="C29" s="206"/>
      <c r="D29" s="207"/>
      <c r="E29" s="183">
        <v>5</v>
      </c>
      <c r="F29" s="184" t="s">
        <v>221</v>
      </c>
      <c r="G29" s="184" t="s">
        <v>221</v>
      </c>
      <c r="H29" s="184" t="s">
        <v>221</v>
      </c>
      <c r="I29" s="184">
        <v>2</v>
      </c>
      <c r="J29" s="184">
        <v>1</v>
      </c>
      <c r="K29" s="184" t="s">
        <v>221</v>
      </c>
      <c r="L29" s="184">
        <v>1</v>
      </c>
      <c r="M29" s="184">
        <v>1</v>
      </c>
      <c r="P29" s="68"/>
      <c r="R29" s="68"/>
      <c r="S29" s="68"/>
      <c r="T29" s="68"/>
      <c r="U29" s="68"/>
      <c r="V29" s="68"/>
      <c r="W29" s="68"/>
    </row>
    <row r="30" spans="1:25" ht="13.5" customHeight="1" x14ac:dyDescent="0.15">
      <c r="A30" s="68"/>
      <c r="B30" s="68"/>
      <c r="C30" s="68"/>
      <c r="D30" s="68"/>
      <c r="E30" s="210"/>
      <c r="F30" s="210"/>
      <c r="G30" s="210"/>
      <c r="H30" s="210"/>
      <c r="I30" s="210"/>
      <c r="J30" s="210"/>
      <c r="K30" s="210"/>
      <c r="L30" s="210"/>
      <c r="M30" s="139" t="s">
        <v>224</v>
      </c>
      <c r="P30" s="68"/>
      <c r="R30" s="68"/>
      <c r="S30" s="68"/>
      <c r="T30" s="68"/>
      <c r="U30" s="68"/>
      <c r="V30" s="68"/>
      <c r="W30" s="68"/>
    </row>
    <row r="31" spans="1:25" ht="13.5" customHeight="1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139"/>
      <c r="L31" s="68"/>
      <c r="M31" s="68"/>
      <c r="P31" s="213"/>
      <c r="Q31" s="213"/>
      <c r="R31" s="213"/>
      <c r="S31" s="213"/>
      <c r="T31" s="213"/>
      <c r="U31" s="213"/>
      <c r="V31" s="213"/>
      <c r="W31" s="213"/>
      <c r="X31" s="213"/>
      <c r="Y31" s="213"/>
    </row>
    <row r="32" spans="1:25" ht="13.5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P32" s="213"/>
      <c r="Q32" s="213"/>
      <c r="R32" s="213"/>
      <c r="S32" s="213"/>
      <c r="T32" s="213"/>
      <c r="U32" s="213"/>
      <c r="V32" s="213"/>
      <c r="W32" s="213"/>
      <c r="X32" s="213"/>
      <c r="Y32" s="213"/>
    </row>
    <row r="33" spans="1:25" ht="13.5" customHeight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P33" s="213"/>
      <c r="Q33" s="213"/>
      <c r="R33" s="213"/>
      <c r="S33" s="213"/>
      <c r="T33" s="213"/>
      <c r="U33" s="213"/>
      <c r="V33" s="213"/>
      <c r="W33" s="213"/>
      <c r="X33" s="213"/>
      <c r="Y33" s="213"/>
    </row>
    <row r="34" spans="1:25" ht="13.5" customHeight="1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P34" s="213"/>
      <c r="Q34" s="213"/>
      <c r="R34" s="213"/>
      <c r="S34" s="213"/>
      <c r="T34" s="213"/>
      <c r="U34" s="213"/>
      <c r="V34" s="213"/>
      <c r="W34" s="213"/>
      <c r="X34" s="213"/>
      <c r="Y34" s="213"/>
    </row>
    <row r="35" spans="1:25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P35" s="213"/>
      <c r="Q35" s="213"/>
      <c r="R35" s="213"/>
      <c r="S35" s="213"/>
      <c r="T35" s="213"/>
      <c r="U35" s="213"/>
      <c r="V35" s="213"/>
      <c r="W35" s="213"/>
      <c r="X35" s="213"/>
      <c r="Y35" s="213"/>
    </row>
    <row r="36" spans="1:25" ht="13.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P36" s="213"/>
      <c r="Q36" s="213"/>
      <c r="R36" s="213"/>
      <c r="S36" s="213"/>
      <c r="T36" s="213"/>
      <c r="U36" s="213"/>
      <c r="V36" s="213"/>
      <c r="W36" s="213"/>
      <c r="X36" s="213"/>
      <c r="Y36" s="213"/>
    </row>
    <row r="37" spans="1:25" ht="13.5" customHeight="1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P37" s="68"/>
      <c r="Q37" s="68"/>
      <c r="R37" s="68"/>
      <c r="S37" s="68"/>
      <c r="T37" s="68"/>
      <c r="U37" s="68"/>
      <c r="V37" s="68"/>
      <c r="W37" s="68"/>
    </row>
    <row r="38" spans="1:25" ht="13.5" customHeight="1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P38" s="68"/>
      <c r="Q38" s="68"/>
      <c r="R38" s="68"/>
      <c r="S38" s="68"/>
      <c r="T38" s="68"/>
      <c r="U38" s="68"/>
      <c r="V38" s="68"/>
      <c r="W38" s="68"/>
    </row>
    <row r="39" spans="1:25" ht="13.5" customHeight="1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P39" s="68"/>
      <c r="Q39" s="68"/>
      <c r="R39" s="68"/>
      <c r="S39" s="68"/>
      <c r="T39" s="68"/>
      <c r="U39" s="68"/>
      <c r="V39" s="68"/>
      <c r="W39" s="68"/>
    </row>
    <row r="40" spans="1:25" ht="13.5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P40" s="68"/>
      <c r="R40" s="68"/>
      <c r="S40" s="68"/>
      <c r="T40" s="68"/>
      <c r="U40" s="68"/>
      <c r="V40" s="68"/>
      <c r="W40" s="68"/>
    </row>
    <row r="41" spans="1:25" ht="13.5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P41" s="68"/>
      <c r="R41" s="68"/>
      <c r="S41" s="68"/>
      <c r="T41" s="68"/>
      <c r="U41" s="68"/>
      <c r="V41" s="68"/>
      <c r="W41" s="68"/>
    </row>
    <row r="42" spans="1:25" ht="13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P42" s="68"/>
      <c r="Q42" s="68"/>
      <c r="R42" s="68"/>
      <c r="S42" s="68"/>
      <c r="T42" s="68"/>
      <c r="U42" s="68"/>
      <c r="V42" s="68"/>
      <c r="W42" s="68"/>
    </row>
    <row r="43" spans="1:25" ht="13.5" customHeight="1" x14ac:dyDescent="0.15">
      <c r="P43" s="68"/>
      <c r="Q43" s="68"/>
      <c r="R43" s="68"/>
      <c r="S43" s="68"/>
      <c r="T43" s="68"/>
      <c r="U43" s="68"/>
      <c r="V43" s="68"/>
      <c r="W43" s="68"/>
    </row>
    <row r="44" spans="1:25" ht="13.5" customHeight="1" x14ac:dyDescent="0.15">
      <c r="P44" s="68"/>
      <c r="Q44" s="68"/>
      <c r="R44" s="68"/>
      <c r="S44" s="68"/>
      <c r="T44" s="68"/>
      <c r="U44" s="68"/>
      <c r="V44" s="68"/>
      <c r="W44" s="68"/>
    </row>
    <row r="45" spans="1:25" ht="13.5" customHeight="1" x14ac:dyDescent="0.15">
      <c r="P45" s="68"/>
      <c r="R45" s="68"/>
      <c r="S45" s="68"/>
      <c r="T45" s="68"/>
      <c r="U45" s="68"/>
      <c r="V45" s="68"/>
      <c r="W45" s="68"/>
    </row>
    <row r="46" spans="1:25" ht="13.5" customHeight="1" x14ac:dyDescent="0.15">
      <c r="P46" s="68"/>
      <c r="R46" s="68"/>
      <c r="S46" s="68"/>
      <c r="T46" s="68"/>
      <c r="U46" s="68"/>
      <c r="V46" s="68"/>
      <c r="W46" s="68"/>
    </row>
    <row r="47" spans="1:25" ht="13.5" customHeight="1" x14ac:dyDescent="0.15"/>
    <row r="48" spans="1:25" ht="13.5" customHeight="1" x14ac:dyDescent="0.15"/>
    <row r="49" s="24" customFormat="1" ht="13.5" customHeight="1" x14ac:dyDescent="0.15"/>
    <row r="50" s="24" customFormat="1" ht="13.5" customHeight="1" x14ac:dyDescent="0.15"/>
    <row r="51" s="24" customFormat="1" ht="13.5" customHeight="1" x14ac:dyDescent="0.15"/>
    <row r="52" s="24" customFormat="1" ht="13.5" customHeight="1" x14ac:dyDescent="0.15"/>
    <row r="53" s="24" customFormat="1" ht="13.5" customHeight="1" x14ac:dyDescent="0.15"/>
    <row r="54" s="24" customFormat="1" ht="13.5" customHeight="1" x14ac:dyDescent="0.15"/>
    <row r="55" s="24" customFormat="1" ht="13.5" customHeight="1" x14ac:dyDescent="0.15"/>
    <row r="56" s="24" customFormat="1" ht="13.5" customHeight="1" x14ac:dyDescent="0.15"/>
    <row r="57" s="24" customFormat="1" ht="13.5" customHeight="1" x14ac:dyDescent="0.15"/>
    <row r="58" s="24" customFormat="1" ht="13.5" customHeight="1" x14ac:dyDescent="0.15"/>
    <row r="59" s="24" customFormat="1" ht="13.5" customHeight="1" x14ac:dyDescent="0.15"/>
    <row r="60" s="24" customFormat="1" ht="13.5" customHeight="1" x14ac:dyDescent="0.15"/>
  </sheetData>
  <mergeCells count="18">
    <mergeCell ref="A24:D24"/>
    <mergeCell ref="A25:D25"/>
    <mergeCell ref="A26:D26"/>
    <mergeCell ref="A27:D27"/>
    <mergeCell ref="A28:D28"/>
    <mergeCell ref="A29:D29"/>
    <mergeCell ref="A15:D15"/>
    <mergeCell ref="A16:D16"/>
    <mergeCell ref="A17:D17"/>
    <mergeCell ref="A18:D18"/>
    <mergeCell ref="A19:D19"/>
    <mergeCell ref="A20:D20"/>
    <mergeCell ref="A6:D6"/>
    <mergeCell ref="A7:D7"/>
    <mergeCell ref="A8:D8"/>
    <mergeCell ref="A9:D9"/>
    <mergeCell ref="A10:D10"/>
    <mergeCell ref="A11:D11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9F46-2285-485B-ACC6-2C98986F7B2A}">
  <sheetPr>
    <tabColor rgb="FF00B0F0"/>
    <pageSetUpPr fitToPage="1"/>
  </sheetPr>
  <dimension ref="A1:I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625" style="24" customWidth="1"/>
    <col min="2" max="2" width="32.625" style="24" customWidth="1"/>
    <col min="3" max="3" width="1.625" style="24" customWidth="1"/>
    <col min="4" max="8" width="10.625" style="24" customWidth="1"/>
    <col min="9" max="9" width="3" style="24" customWidth="1"/>
    <col min="10" max="16384" width="2.875" style="24"/>
  </cols>
  <sheetData>
    <row r="1" spans="1:9" ht="13.5" customHeight="1" x14ac:dyDescent="0.15"/>
    <row r="2" spans="1:9" ht="15" customHeight="1" x14ac:dyDescent="0.15">
      <c r="A2" s="33" t="s">
        <v>235</v>
      </c>
      <c r="B2" s="34"/>
      <c r="C2" s="34"/>
      <c r="D2" s="34"/>
      <c r="E2" s="34"/>
      <c r="F2" s="34"/>
      <c r="H2" s="34"/>
    </row>
    <row r="3" spans="1:9" ht="13.5" customHeight="1" x14ac:dyDescent="0.15">
      <c r="A3" s="33"/>
      <c r="B3" s="34"/>
      <c r="C3" s="34"/>
      <c r="D3" s="34"/>
      <c r="E3" s="34"/>
      <c r="F3" s="34"/>
      <c r="H3" s="34"/>
    </row>
    <row r="4" spans="1:9" ht="13.5" customHeight="1" x14ac:dyDescent="0.15">
      <c r="D4" s="34"/>
      <c r="E4" s="34"/>
      <c r="F4" s="34"/>
      <c r="H4" s="199" t="s">
        <v>106</v>
      </c>
    </row>
    <row r="5" spans="1:9" ht="16.5" customHeight="1" x14ac:dyDescent="0.15">
      <c r="A5" s="200" t="s">
        <v>236</v>
      </c>
      <c r="B5" s="201"/>
      <c r="C5" s="202"/>
      <c r="D5" s="116" t="s">
        <v>212</v>
      </c>
      <c r="E5" s="116" t="s">
        <v>213</v>
      </c>
      <c r="F5" s="116" t="s">
        <v>214</v>
      </c>
      <c r="G5" s="116" t="s">
        <v>215</v>
      </c>
      <c r="H5" s="116" t="s">
        <v>216</v>
      </c>
    </row>
    <row r="6" spans="1:9" ht="16.5" customHeight="1" x14ac:dyDescent="0.15">
      <c r="A6" s="215"/>
      <c r="B6" s="216" t="s">
        <v>237</v>
      </c>
      <c r="C6" s="217"/>
      <c r="D6" s="180">
        <v>193</v>
      </c>
      <c r="E6" s="180">
        <v>223</v>
      </c>
      <c r="F6" s="180">
        <v>398</v>
      </c>
      <c r="G6" s="180">
        <v>453</v>
      </c>
      <c r="H6" s="180">
        <v>362</v>
      </c>
      <c r="I6" s="68"/>
    </row>
    <row r="7" spans="1:9" ht="16.5" customHeight="1" x14ac:dyDescent="0.15">
      <c r="A7" s="215"/>
      <c r="B7" s="216" t="s">
        <v>238</v>
      </c>
      <c r="C7" s="217"/>
      <c r="D7" s="180">
        <v>38</v>
      </c>
      <c r="E7" s="180">
        <v>49</v>
      </c>
      <c r="F7" s="180">
        <v>80</v>
      </c>
      <c r="G7" s="180">
        <v>75</v>
      </c>
      <c r="H7" s="180">
        <v>131</v>
      </c>
      <c r="I7" s="68"/>
    </row>
    <row r="8" spans="1:9" ht="16.5" customHeight="1" x14ac:dyDescent="0.15">
      <c r="A8" s="215"/>
      <c r="B8" s="216" t="s">
        <v>239</v>
      </c>
      <c r="C8" s="217"/>
      <c r="D8" s="180">
        <v>59</v>
      </c>
      <c r="E8" s="180">
        <v>61</v>
      </c>
      <c r="F8" s="180">
        <v>137</v>
      </c>
      <c r="G8" s="180">
        <v>124</v>
      </c>
      <c r="H8" s="180">
        <v>93</v>
      </c>
      <c r="I8" s="68"/>
    </row>
    <row r="9" spans="1:9" ht="16.5" customHeight="1" x14ac:dyDescent="0.15">
      <c r="A9" s="215"/>
      <c r="B9" s="216" t="s">
        <v>240</v>
      </c>
      <c r="C9" s="217"/>
      <c r="D9" s="180">
        <v>43</v>
      </c>
      <c r="E9" s="180">
        <v>50</v>
      </c>
      <c r="F9" s="180">
        <v>68</v>
      </c>
      <c r="G9" s="180">
        <v>102</v>
      </c>
      <c r="H9" s="180">
        <v>51</v>
      </c>
      <c r="I9" s="68"/>
    </row>
    <row r="10" spans="1:9" ht="16.5" customHeight="1" x14ac:dyDescent="0.15">
      <c r="A10" s="215"/>
      <c r="B10" s="216" t="s">
        <v>241</v>
      </c>
      <c r="C10" s="217"/>
      <c r="D10" s="180">
        <v>28</v>
      </c>
      <c r="E10" s="180">
        <v>37</v>
      </c>
      <c r="F10" s="180">
        <v>54</v>
      </c>
      <c r="G10" s="180">
        <v>63</v>
      </c>
      <c r="H10" s="180">
        <v>41</v>
      </c>
      <c r="I10" s="68"/>
    </row>
    <row r="11" spans="1:9" ht="16.5" customHeight="1" x14ac:dyDescent="0.15">
      <c r="A11" s="215"/>
      <c r="B11" s="216" t="s">
        <v>242</v>
      </c>
      <c r="C11" s="217"/>
      <c r="D11" s="180">
        <v>12</v>
      </c>
      <c r="E11" s="180">
        <v>17</v>
      </c>
      <c r="F11" s="180">
        <v>36</v>
      </c>
      <c r="G11" s="180">
        <v>45</v>
      </c>
      <c r="H11" s="180">
        <v>24</v>
      </c>
      <c r="I11" s="68"/>
    </row>
    <row r="12" spans="1:9" ht="16.5" customHeight="1" x14ac:dyDescent="0.15">
      <c r="A12" s="215"/>
      <c r="B12" s="216" t="s">
        <v>243</v>
      </c>
      <c r="C12" s="217"/>
      <c r="D12" s="180">
        <v>6</v>
      </c>
      <c r="E12" s="180">
        <v>6</v>
      </c>
      <c r="F12" s="180">
        <v>13</v>
      </c>
      <c r="G12" s="180">
        <v>24</v>
      </c>
      <c r="H12" s="180">
        <v>13</v>
      </c>
      <c r="I12" s="68"/>
    </row>
    <row r="13" spans="1:9" ht="16.5" customHeight="1" x14ac:dyDescent="0.15">
      <c r="A13" s="215"/>
      <c r="B13" s="216" t="s">
        <v>244</v>
      </c>
      <c r="C13" s="217"/>
      <c r="D13" s="180">
        <v>7</v>
      </c>
      <c r="E13" s="180">
        <v>3</v>
      </c>
      <c r="F13" s="180">
        <v>10</v>
      </c>
      <c r="G13" s="180">
        <v>20</v>
      </c>
      <c r="H13" s="180">
        <v>9</v>
      </c>
      <c r="I13" s="68"/>
    </row>
    <row r="14" spans="1:9" ht="16.5" customHeight="1" x14ac:dyDescent="0.15">
      <c r="A14" s="215"/>
      <c r="B14" s="216" t="s">
        <v>245</v>
      </c>
      <c r="C14" s="217"/>
      <c r="D14" s="184" t="s">
        <v>221</v>
      </c>
      <c r="E14" s="180">
        <v>1</v>
      </c>
      <c r="F14" s="180">
        <v>6</v>
      </c>
      <c r="G14" s="184" t="s">
        <v>221</v>
      </c>
      <c r="H14" s="180">
        <v>2</v>
      </c>
      <c r="I14" s="68"/>
    </row>
    <row r="15" spans="1:9" ht="16.5" customHeight="1" x14ac:dyDescent="0.15">
      <c r="A15" s="215"/>
      <c r="B15" s="216" t="s">
        <v>246</v>
      </c>
      <c r="C15" s="217"/>
      <c r="D15" s="180">
        <v>193</v>
      </c>
      <c r="E15" s="180">
        <v>224</v>
      </c>
      <c r="F15" s="180">
        <v>404</v>
      </c>
      <c r="G15" s="180">
        <v>453</v>
      </c>
      <c r="H15" s="180">
        <v>364</v>
      </c>
      <c r="I15" s="68"/>
    </row>
    <row r="16" spans="1:9" ht="16.5" customHeight="1" x14ac:dyDescent="0.15">
      <c r="A16" s="215"/>
      <c r="B16" s="216" t="s">
        <v>247</v>
      </c>
      <c r="C16" s="217"/>
      <c r="D16" s="180">
        <v>547</v>
      </c>
      <c r="E16" s="180">
        <v>614</v>
      </c>
      <c r="F16" s="180">
        <v>1104</v>
      </c>
      <c r="G16" s="180">
        <v>1406</v>
      </c>
      <c r="H16" s="180">
        <v>898</v>
      </c>
      <c r="I16" s="68"/>
    </row>
    <row r="17" spans="1:9" ht="16.5" customHeight="1" x14ac:dyDescent="0.15">
      <c r="A17" s="215"/>
      <c r="B17" s="216" t="s">
        <v>248</v>
      </c>
      <c r="C17" s="217"/>
      <c r="D17" s="184" t="s">
        <v>221</v>
      </c>
      <c r="E17" s="180">
        <v>5</v>
      </c>
      <c r="F17" s="180">
        <v>114</v>
      </c>
      <c r="G17" s="184" t="s">
        <v>221</v>
      </c>
      <c r="H17" s="180">
        <v>124</v>
      </c>
      <c r="I17" s="68"/>
    </row>
    <row r="18" spans="1:9" ht="16.5" customHeight="1" x14ac:dyDescent="0.15">
      <c r="A18" s="215"/>
      <c r="B18" s="216" t="s">
        <v>249</v>
      </c>
      <c r="C18" s="217"/>
      <c r="D18" s="180">
        <v>547</v>
      </c>
      <c r="E18" s="180">
        <v>619</v>
      </c>
      <c r="F18" s="180">
        <v>1218</v>
      </c>
      <c r="G18" s="180">
        <v>1406</v>
      </c>
      <c r="H18" s="180">
        <v>1022</v>
      </c>
      <c r="I18" s="68"/>
    </row>
    <row r="19" spans="1:9" ht="16.5" customHeight="1" x14ac:dyDescent="0.15">
      <c r="A19" s="215"/>
      <c r="B19" s="216" t="s">
        <v>250</v>
      </c>
      <c r="C19" s="217"/>
      <c r="D19" s="218">
        <v>2.8342000000000001</v>
      </c>
      <c r="E19" s="218">
        <v>2.7533599999999998</v>
      </c>
      <c r="F19" s="218">
        <v>2.7738700000000001</v>
      </c>
      <c r="G19" s="218">
        <v>3.1037499999999998</v>
      </c>
      <c r="H19" s="218">
        <v>2.4806599999999999</v>
      </c>
      <c r="I19" s="68"/>
    </row>
    <row r="20" spans="1:9" ht="13.5" customHeight="1" x14ac:dyDescent="0.15">
      <c r="A20" s="68"/>
    </row>
    <row r="21" spans="1:9" ht="13.5" customHeight="1" x14ac:dyDescent="0.15">
      <c r="A21" s="68"/>
    </row>
    <row r="22" spans="1:9" ht="13.5" customHeight="1" x14ac:dyDescent="0.15">
      <c r="A22" s="68"/>
    </row>
    <row r="23" spans="1:9" ht="13.5" customHeight="1" x14ac:dyDescent="0.15">
      <c r="A23" s="68"/>
    </row>
    <row r="24" spans="1:9" ht="16.5" customHeight="1" x14ac:dyDescent="0.15">
      <c r="A24" s="200" t="s">
        <v>236</v>
      </c>
      <c r="B24" s="201"/>
      <c r="C24" s="202"/>
      <c r="D24" s="116" t="s">
        <v>217</v>
      </c>
      <c r="E24" s="116" t="s">
        <v>218</v>
      </c>
      <c r="F24" s="116" t="s">
        <v>219</v>
      </c>
      <c r="G24" s="116" t="s">
        <v>211</v>
      </c>
    </row>
    <row r="25" spans="1:9" ht="16.5" customHeight="1" x14ac:dyDescent="0.15">
      <c r="A25" s="215"/>
      <c r="B25" s="216" t="s">
        <v>237</v>
      </c>
      <c r="C25" s="217"/>
      <c r="D25" s="180">
        <v>92</v>
      </c>
      <c r="E25" s="180">
        <v>208</v>
      </c>
      <c r="F25" s="180">
        <v>213</v>
      </c>
      <c r="G25" s="179">
        <v>2142</v>
      </c>
    </row>
    <row r="26" spans="1:9" ht="16.5" customHeight="1" x14ac:dyDescent="0.15">
      <c r="A26" s="215"/>
      <c r="B26" s="216" t="s">
        <v>238</v>
      </c>
      <c r="C26" s="217"/>
      <c r="D26" s="180">
        <v>28</v>
      </c>
      <c r="E26" s="180">
        <v>79</v>
      </c>
      <c r="F26" s="180">
        <v>67</v>
      </c>
      <c r="G26" s="179">
        <v>547</v>
      </c>
    </row>
    <row r="27" spans="1:9" ht="16.5" customHeight="1" x14ac:dyDescent="0.15">
      <c r="A27" s="215"/>
      <c r="B27" s="216" t="s">
        <v>239</v>
      </c>
      <c r="C27" s="217"/>
      <c r="D27" s="180">
        <v>18</v>
      </c>
      <c r="E27" s="180">
        <v>63</v>
      </c>
      <c r="F27" s="180">
        <v>74</v>
      </c>
      <c r="G27" s="179">
        <v>629</v>
      </c>
    </row>
    <row r="28" spans="1:9" ht="16.5" customHeight="1" x14ac:dyDescent="0.15">
      <c r="A28" s="215"/>
      <c r="B28" s="216" t="s">
        <v>240</v>
      </c>
      <c r="C28" s="217"/>
      <c r="D28" s="180">
        <v>15</v>
      </c>
      <c r="E28" s="180">
        <v>36</v>
      </c>
      <c r="F28" s="180">
        <v>28</v>
      </c>
      <c r="G28" s="179">
        <v>393</v>
      </c>
    </row>
    <row r="29" spans="1:9" ht="16.5" customHeight="1" x14ac:dyDescent="0.15">
      <c r="A29" s="215"/>
      <c r="B29" s="216" t="s">
        <v>241</v>
      </c>
      <c r="C29" s="217"/>
      <c r="D29" s="180">
        <v>16</v>
      </c>
      <c r="E29" s="180">
        <v>17</v>
      </c>
      <c r="F29" s="180">
        <v>23</v>
      </c>
      <c r="G29" s="179">
        <v>279</v>
      </c>
    </row>
    <row r="30" spans="1:9" ht="16.5" customHeight="1" x14ac:dyDescent="0.15">
      <c r="A30" s="215"/>
      <c r="B30" s="216" t="s">
        <v>242</v>
      </c>
      <c r="C30" s="217"/>
      <c r="D30" s="180">
        <v>2</v>
      </c>
      <c r="E30" s="180">
        <v>6</v>
      </c>
      <c r="F30" s="180">
        <v>10</v>
      </c>
      <c r="G30" s="179">
        <v>152</v>
      </c>
    </row>
    <row r="31" spans="1:9" ht="16.5" customHeight="1" x14ac:dyDescent="0.15">
      <c r="A31" s="215"/>
      <c r="B31" s="216" t="s">
        <v>243</v>
      </c>
      <c r="C31" s="217"/>
      <c r="D31" s="180">
        <v>5</v>
      </c>
      <c r="E31" s="180">
        <v>5</v>
      </c>
      <c r="F31" s="180">
        <v>8</v>
      </c>
      <c r="G31" s="179">
        <v>80</v>
      </c>
    </row>
    <row r="32" spans="1:9" ht="16.5" customHeight="1" x14ac:dyDescent="0.15">
      <c r="A32" s="215"/>
      <c r="B32" s="216" t="s">
        <v>244</v>
      </c>
      <c r="C32" s="217"/>
      <c r="D32" s="180">
        <v>8</v>
      </c>
      <c r="E32" s="180">
        <v>2</v>
      </c>
      <c r="F32" s="180">
        <v>3</v>
      </c>
      <c r="G32" s="179">
        <v>62</v>
      </c>
    </row>
    <row r="33" spans="1:7" ht="16.5" customHeight="1" x14ac:dyDescent="0.15">
      <c r="A33" s="215"/>
      <c r="B33" s="216" t="s">
        <v>245</v>
      </c>
      <c r="C33" s="217"/>
      <c r="D33" s="184" t="s">
        <v>221</v>
      </c>
      <c r="E33" s="180">
        <v>1</v>
      </c>
      <c r="F33" s="184" t="s">
        <v>221</v>
      </c>
      <c r="G33" s="179">
        <v>10</v>
      </c>
    </row>
    <row r="34" spans="1:7" ht="16.5" customHeight="1" x14ac:dyDescent="0.15">
      <c r="A34" s="215"/>
      <c r="B34" s="216" t="s">
        <v>246</v>
      </c>
      <c r="C34" s="217"/>
      <c r="D34" s="180">
        <v>92</v>
      </c>
      <c r="E34" s="180">
        <v>209</v>
      </c>
      <c r="F34" s="180">
        <v>213</v>
      </c>
      <c r="G34" s="179">
        <v>2152</v>
      </c>
    </row>
    <row r="35" spans="1:7" ht="16.5" customHeight="1" x14ac:dyDescent="0.15">
      <c r="A35" s="215"/>
      <c r="B35" s="216" t="s">
        <v>247</v>
      </c>
      <c r="C35" s="217"/>
      <c r="D35" s="180">
        <v>275</v>
      </c>
      <c r="E35" s="180">
        <v>455</v>
      </c>
      <c r="F35" s="180">
        <v>511</v>
      </c>
      <c r="G35" s="179">
        <v>5810</v>
      </c>
    </row>
    <row r="36" spans="1:7" ht="16.5" customHeight="1" x14ac:dyDescent="0.15">
      <c r="A36" s="215"/>
      <c r="B36" s="216" t="s">
        <v>248</v>
      </c>
      <c r="C36" s="217"/>
      <c r="D36" s="184" t="s">
        <v>221</v>
      </c>
      <c r="E36" s="180">
        <v>15</v>
      </c>
      <c r="F36" s="184" t="s">
        <v>221</v>
      </c>
      <c r="G36" s="179">
        <v>258</v>
      </c>
    </row>
    <row r="37" spans="1:7" ht="16.5" customHeight="1" x14ac:dyDescent="0.15">
      <c r="A37" s="215"/>
      <c r="B37" s="216" t="s">
        <v>249</v>
      </c>
      <c r="C37" s="217"/>
      <c r="D37" s="180">
        <v>275</v>
      </c>
      <c r="E37" s="180">
        <v>470</v>
      </c>
      <c r="F37" s="180">
        <v>511</v>
      </c>
      <c r="G37" s="179">
        <v>6068</v>
      </c>
    </row>
    <row r="38" spans="1:7" ht="16.5" customHeight="1" x14ac:dyDescent="0.15">
      <c r="A38" s="215"/>
      <c r="B38" s="216" t="s">
        <v>250</v>
      </c>
      <c r="C38" s="217"/>
      <c r="D38" s="218">
        <v>2.9891299999999998</v>
      </c>
      <c r="E38" s="218">
        <v>2.1875</v>
      </c>
      <c r="F38" s="218">
        <v>2.39906</v>
      </c>
      <c r="G38" s="186">
        <v>2.7124199999999998</v>
      </c>
    </row>
    <row r="39" spans="1:7" ht="13.5" customHeight="1" x14ac:dyDescent="0.15">
      <c r="F39" s="25"/>
      <c r="G39" s="25" t="s">
        <v>224</v>
      </c>
    </row>
    <row r="40" spans="1:7" ht="13.5" customHeight="1" x14ac:dyDescent="0.15"/>
    <row r="41" spans="1:7" ht="13.5" customHeight="1" x14ac:dyDescent="0.15"/>
    <row r="42" spans="1:7" ht="13.5" customHeight="1" x14ac:dyDescent="0.15"/>
    <row r="43" spans="1:7" ht="13.5" customHeight="1" x14ac:dyDescent="0.15"/>
    <row r="44" spans="1:7" ht="13.5" customHeight="1" x14ac:dyDescent="0.15"/>
    <row r="45" spans="1:7" ht="13.5" customHeight="1" x14ac:dyDescent="0.15"/>
    <row r="46" spans="1:7" ht="13.5" customHeight="1" x14ac:dyDescent="0.15"/>
    <row r="47" spans="1:7" ht="13.5" customHeight="1" x14ac:dyDescent="0.15"/>
    <row r="48" spans="1:7" ht="13.5" customHeight="1" x14ac:dyDescent="0.15"/>
    <row r="49" s="24" customFormat="1" ht="13.5" customHeight="1" x14ac:dyDescent="0.15"/>
    <row r="50" s="24" customFormat="1" ht="13.5" customHeight="1" x14ac:dyDescent="0.15"/>
    <row r="51" s="24" customFormat="1" ht="13.5" customHeight="1" x14ac:dyDescent="0.15"/>
    <row r="52" s="24" customFormat="1" ht="13.5" customHeight="1" x14ac:dyDescent="0.15"/>
    <row r="53" s="24" customFormat="1" ht="13.5" customHeight="1" x14ac:dyDescent="0.15"/>
    <row r="54" s="24" customFormat="1" ht="13.5" customHeight="1" x14ac:dyDescent="0.15"/>
    <row r="55" s="24" customFormat="1" ht="13.5" customHeight="1" x14ac:dyDescent="0.15"/>
    <row r="56" s="24" customFormat="1" ht="13.5" customHeight="1" x14ac:dyDescent="0.15"/>
    <row r="57" s="24" customFormat="1" ht="13.5" customHeight="1" x14ac:dyDescent="0.15"/>
    <row r="58" s="24" customFormat="1" ht="13.5" customHeight="1" x14ac:dyDescent="0.15"/>
    <row r="59" s="24" customFormat="1" ht="13.5" customHeight="1" x14ac:dyDescent="0.15"/>
    <row r="60" s="24" customFormat="1" ht="13.5" customHeight="1" x14ac:dyDescent="0.15"/>
  </sheetData>
  <mergeCells count="2">
    <mergeCell ref="A5:C5"/>
    <mergeCell ref="A24:C24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CB17-6835-4366-B656-D5030436160A}">
  <sheetPr>
    <tabColor rgb="FF00B0F0"/>
    <pageSetUpPr fitToPage="1"/>
  </sheetPr>
  <dimension ref="A1:AW55"/>
  <sheetViews>
    <sheetView tabSelected="1" view="pageBreakPreview" zoomScale="85" zoomScaleNormal="100" zoomScaleSheetLayoutView="85" workbookViewId="0"/>
  </sheetViews>
  <sheetFormatPr defaultColWidth="2.875" defaultRowHeight="14.25" customHeight="1" x14ac:dyDescent="0.15"/>
  <cols>
    <col min="1" max="7" width="3" style="24" customWidth="1"/>
    <col min="8" max="15" width="2.875" style="24"/>
    <col min="16" max="16" width="3" style="24" customWidth="1"/>
    <col min="17" max="25" width="2.875" style="24"/>
    <col min="26" max="26" width="3" style="24" customWidth="1"/>
    <col min="27" max="27" width="2.875" style="24"/>
    <col min="28" max="28" width="3" style="24" customWidth="1"/>
    <col min="29" max="32" width="2.875" style="24"/>
    <col min="33" max="33" width="5.25" style="24" customWidth="1"/>
    <col min="34" max="49" width="4.5" style="24" customWidth="1"/>
    <col min="50" max="16384" width="2.875" style="24"/>
  </cols>
  <sheetData>
    <row r="1" spans="1:49" ht="13.5" customHeight="1" x14ac:dyDescent="0.15"/>
    <row r="2" spans="1:49" ht="15" customHeight="1" x14ac:dyDescent="0.15">
      <c r="A2" s="144" t="s">
        <v>251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49" ht="13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AB3" s="34"/>
      <c r="AD3" s="25" t="s">
        <v>106</v>
      </c>
    </row>
    <row r="4" spans="1:49" ht="15" customHeight="1" x14ac:dyDescent="0.15">
      <c r="A4" s="41" t="s">
        <v>49</v>
      </c>
      <c r="B4" s="42"/>
      <c r="C4" s="42"/>
      <c r="D4" s="42"/>
      <c r="E4" s="42"/>
      <c r="F4" s="43"/>
      <c r="G4" s="19" t="s">
        <v>252</v>
      </c>
      <c r="H4" s="19"/>
      <c r="I4" s="19"/>
      <c r="J4" s="19" t="s">
        <v>253</v>
      </c>
      <c r="K4" s="19"/>
      <c r="L4" s="19"/>
      <c r="M4" s="19" t="s">
        <v>254</v>
      </c>
      <c r="N4" s="19"/>
      <c r="O4" s="19"/>
      <c r="P4" s="19" t="s">
        <v>255</v>
      </c>
      <c r="Q4" s="19"/>
      <c r="R4" s="19"/>
      <c r="S4" s="19" t="s">
        <v>256</v>
      </c>
      <c r="T4" s="19"/>
      <c r="U4" s="19"/>
      <c r="V4" s="19" t="s">
        <v>257</v>
      </c>
      <c r="W4" s="19"/>
      <c r="X4" s="19"/>
      <c r="Y4" s="19" t="s">
        <v>258</v>
      </c>
      <c r="Z4" s="19"/>
      <c r="AA4" s="19"/>
      <c r="AB4" s="19" t="s">
        <v>259</v>
      </c>
      <c r="AC4" s="19"/>
      <c r="AD4" s="19"/>
      <c r="AG4" s="146"/>
      <c r="AH4" s="146" t="s">
        <v>260</v>
      </c>
      <c r="AI4" s="146">
        <v>20</v>
      </c>
      <c r="AJ4" s="146">
        <v>21</v>
      </c>
      <c r="AK4" s="146">
        <v>22</v>
      </c>
      <c r="AL4" s="146">
        <v>23</v>
      </c>
      <c r="AM4" s="146">
        <v>24</v>
      </c>
      <c r="AN4" s="146">
        <v>25</v>
      </c>
      <c r="AO4" s="146">
        <v>26</v>
      </c>
      <c r="AP4" s="146">
        <v>27</v>
      </c>
      <c r="AQ4" s="146">
        <v>28</v>
      </c>
      <c r="AR4" s="146">
        <v>29</v>
      </c>
      <c r="AS4" s="146">
        <v>30</v>
      </c>
      <c r="AT4" s="146" t="s">
        <v>261</v>
      </c>
      <c r="AU4" s="146">
        <v>2</v>
      </c>
      <c r="AV4" s="146">
        <v>3</v>
      </c>
      <c r="AW4" s="146">
        <v>4</v>
      </c>
    </row>
    <row r="5" spans="1:49" ht="15" customHeight="1" x14ac:dyDescent="0.15">
      <c r="A5" s="219" t="s">
        <v>262</v>
      </c>
      <c r="B5" s="220"/>
      <c r="C5" s="221"/>
      <c r="D5" s="57" t="s">
        <v>263</v>
      </c>
      <c r="E5" s="58"/>
      <c r="F5" s="59"/>
      <c r="G5" s="20">
        <v>47</v>
      </c>
      <c r="H5" s="20"/>
      <c r="I5" s="20"/>
      <c r="J5" s="20">
        <v>57</v>
      </c>
      <c r="K5" s="20"/>
      <c r="L5" s="20"/>
      <c r="M5" s="21">
        <v>48</v>
      </c>
      <c r="N5" s="21"/>
      <c r="O5" s="21"/>
      <c r="P5" s="20">
        <v>70</v>
      </c>
      <c r="Q5" s="20"/>
      <c r="R5" s="20"/>
      <c r="S5" s="20">
        <v>41</v>
      </c>
      <c r="T5" s="20"/>
      <c r="U5" s="20"/>
      <c r="V5" s="21">
        <v>67</v>
      </c>
      <c r="W5" s="21"/>
      <c r="X5" s="21"/>
      <c r="Y5" s="21">
        <v>49</v>
      </c>
      <c r="Z5" s="21"/>
      <c r="AA5" s="21"/>
      <c r="AB5" s="20">
        <v>56</v>
      </c>
      <c r="AC5" s="20"/>
      <c r="AD5" s="20"/>
      <c r="AG5" s="146" t="str">
        <f>SUBSTITUTE(D5,"　","")</f>
        <v>出生</v>
      </c>
      <c r="AH5" s="146">
        <f>G5</f>
        <v>47</v>
      </c>
      <c r="AI5" s="146">
        <f>J5</f>
        <v>57</v>
      </c>
      <c r="AJ5" s="222">
        <f>M5</f>
        <v>48</v>
      </c>
      <c r="AK5" s="146">
        <f>P5</f>
        <v>70</v>
      </c>
      <c r="AL5" s="146">
        <f>S5</f>
        <v>41</v>
      </c>
      <c r="AM5" s="222">
        <f>V5</f>
        <v>67</v>
      </c>
      <c r="AN5" s="222">
        <f>Y5</f>
        <v>49</v>
      </c>
      <c r="AO5" s="146">
        <f>AB5</f>
        <v>56</v>
      </c>
      <c r="AP5" s="146">
        <f>G16</f>
        <v>54</v>
      </c>
      <c r="AQ5" s="146">
        <f>J16</f>
        <v>44</v>
      </c>
      <c r="AR5" s="146">
        <f>M16</f>
        <v>43</v>
      </c>
      <c r="AS5" s="146">
        <f>P16</f>
        <v>44</v>
      </c>
      <c r="AT5" s="222">
        <f>S16</f>
        <v>42</v>
      </c>
      <c r="AU5" s="222">
        <f>V16</f>
        <v>33</v>
      </c>
      <c r="AV5" s="222">
        <f>Y16</f>
        <v>45</v>
      </c>
      <c r="AW5" s="222">
        <f>AB16</f>
        <v>28</v>
      </c>
    </row>
    <row r="6" spans="1:49" ht="15" customHeight="1" x14ac:dyDescent="0.15">
      <c r="A6" s="223"/>
      <c r="B6" s="224"/>
      <c r="C6" s="225"/>
      <c r="D6" s="57" t="s">
        <v>264</v>
      </c>
      <c r="E6" s="58"/>
      <c r="F6" s="59"/>
      <c r="G6" s="20">
        <v>89</v>
      </c>
      <c r="H6" s="20"/>
      <c r="I6" s="20"/>
      <c r="J6" s="20">
        <v>95</v>
      </c>
      <c r="K6" s="20"/>
      <c r="L6" s="20"/>
      <c r="M6" s="21">
        <v>81</v>
      </c>
      <c r="N6" s="21"/>
      <c r="O6" s="21"/>
      <c r="P6" s="20">
        <v>99</v>
      </c>
      <c r="Q6" s="20"/>
      <c r="R6" s="20"/>
      <c r="S6" s="20">
        <v>117</v>
      </c>
      <c r="T6" s="20"/>
      <c r="U6" s="20"/>
      <c r="V6" s="21">
        <v>101</v>
      </c>
      <c r="W6" s="21"/>
      <c r="X6" s="21"/>
      <c r="Y6" s="21">
        <v>99</v>
      </c>
      <c r="Z6" s="21"/>
      <c r="AA6" s="21"/>
      <c r="AB6" s="20">
        <v>87</v>
      </c>
      <c r="AC6" s="20"/>
      <c r="AD6" s="20"/>
      <c r="AG6" s="146" t="str">
        <f>SUBSTITUTE(D6,"　","")</f>
        <v>死亡</v>
      </c>
      <c r="AH6" s="146">
        <f>G6</f>
        <v>89</v>
      </c>
      <c r="AI6" s="146">
        <f>J6</f>
        <v>95</v>
      </c>
      <c r="AJ6" s="222">
        <f>M6</f>
        <v>81</v>
      </c>
      <c r="AK6" s="146">
        <f>P6</f>
        <v>99</v>
      </c>
      <c r="AL6" s="146">
        <f>S6</f>
        <v>117</v>
      </c>
      <c r="AM6" s="222">
        <f>V6</f>
        <v>101</v>
      </c>
      <c r="AN6" s="222">
        <f>Y6</f>
        <v>99</v>
      </c>
      <c r="AO6" s="146">
        <f>AB6</f>
        <v>87</v>
      </c>
      <c r="AP6" s="146">
        <f>G17</f>
        <v>106</v>
      </c>
      <c r="AQ6" s="146">
        <f>J17</f>
        <v>113</v>
      </c>
      <c r="AR6" s="146">
        <f>M17</f>
        <v>111</v>
      </c>
      <c r="AS6" s="146">
        <f>P17</f>
        <v>111</v>
      </c>
      <c r="AT6" s="222">
        <f>S17</f>
        <v>102</v>
      </c>
      <c r="AU6" s="222">
        <f>V17</f>
        <v>99</v>
      </c>
      <c r="AV6" s="222">
        <f>Y17</f>
        <v>121</v>
      </c>
      <c r="AW6" s="222">
        <f>AB17</f>
        <v>103</v>
      </c>
    </row>
    <row r="7" spans="1:49" ht="15" customHeight="1" x14ac:dyDescent="0.15">
      <c r="A7" s="226"/>
      <c r="B7" s="227"/>
      <c r="C7" s="228"/>
      <c r="D7" s="57" t="s">
        <v>265</v>
      </c>
      <c r="E7" s="58"/>
      <c r="F7" s="59"/>
      <c r="G7" s="21">
        <f t="shared" ref="G7" si="0">G5-G6</f>
        <v>-42</v>
      </c>
      <c r="H7" s="21"/>
      <c r="I7" s="21"/>
      <c r="J7" s="21">
        <f>J5-J6</f>
        <v>-38</v>
      </c>
      <c r="K7" s="21"/>
      <c r="L7" s="21"/>
      <c r="M7" s="21">
        <f>M5-M6</f>
        <v>-33</v>
      </c>
      <c r="N7" s="21"/>
      <c r="O7" s="21"/>
      <c r="P7" s="21">
        <f t="shared" ref="P7" si="1">P5-P6</f>
        <v>-29</v>
      </c>
      <c r="Q7" s="21"/>
      <c r="R7" s="21"/>
      <c r="S7" s="21">
        <f>S5-S6</f>
        <v>-76</v>
      </c>
      <c r="T7" s="21"/>
      <c r="U7" s="21"/>
      <c r="V7" s="21">
        <f>V5-V6</f>
        <v>-34</v>
      </c>
      <c r="W7" s="21"/>
      <c r="X7" s="21"/>
      <c r="Y7" s="21">
        <f t="shared" ref="Y7" si="2">Y5-Y6</f>
        <v>-50</v>
      </c>
      <c r="Z7" s="21"/>
      <c r="AA7" s="21"/>
      <c r="AB7" s="21">
        <f t="shared" ref="AB7" si="3">AB5-AB6</f>
        <v>-31</v>
      </c>
      <c r="AC7" s="21"/>
      <c r="AD7" s="21"/>
      <c r="AG7" s="146"/>
      <c r="AH7" s="146" t="s">
        <v>260</v>
      </c>
      <c r="AI7" s="146">
        <v>20</v>
      </c>
      <c r="AJ7" s="146">
        <v>21</v>
      </c>
      <c r="AK7" s="146">
        <v>22</v>
      </c>
      <c r="AL7" s="146">
        <v>23</v>
      </c>
      <c r="AM7" s="146">
        <v>24</v>
      </c>
      <c r="AN7" s="146">
        <v>25</v>
      </c>
      <c r="AO7" s="146">
        <v>26</v>
      </c>
      <c r="AP7" s="146">
        <v>27</v>
      </c>
      <c r="AQ7" s="146">
        <v>28</v>
      </c>
      <c r="AR7" s="146">
        <v>29</v>
      </c>
      <c r="AS7" s="146">
        <v>30</v>
      </c>
      <c r="AT7" s="146" t="s">
        <v>261</v>
      </c>
      <c r="AU7" s="146">
        <v>2</v>
      </c>
      <c r="AV7" s="146">
        <v>3</v>
      </c>
      <c r="AW7" s="146">
        <v>4</v>
      </c>
    </row>
    <row r="8" spans="1:49" ht="15" customHeight="1" x14ac:dyDescent="0.15">
      <c r="A8" s="219" t="s">
        <v>266</v>
      </c>
      <c r="B8" s="220"/>
      <c r="C8" s="221"/>
      <c r="D8" s="57" t="s">
        <v>267</v>
      </c>
      <c r="E8" s="58"/>
      <c r="F8" s="59"/>
      <c r="G8" s="20">
        <v>225</v>
      </c>
      <c r="H8" s="20"/>
      <c r="I8" s="20"/>
      <c r="J8" s="20">
        <v>202</v>
      </c>
      <c r="K8" s="20"/>
      <c r="L8" s="20"/>
      <c r="M8" s="21">
        <v>189</v>
      </c>
      <c r="N8" s="21"/>
      <c r="O8" s="21"/>
      <c r="P8" s="20">
        <v>233</v>
      </c>
      <c r="Q8" s="20"/>
      <c r="R8" s="20"/>
      <c r="S8" s="20">
        <v>200</v>
      </c>
      <c r="T8" s="20"/>
      <c r="U8" s="20"/>
      <c r="V8" s="21">
        <v>229</v>
      </c>
      <c r="W8" s="21"/>
      <c r="X8" s="21"/>
      <c r="Y8" s="21">
        <v>209</v>
      </c>
      <c r="Z8" s="21"/>
      <c r="AA8" s="21"/>
      <c r="AB8" s="20">
        <v>195</v>
      </c>
      <c r="AC8" s="20"/>
      <c r="AD8" s="20"/>
      <c r="AG8" s="146" t="str">
        <f>SUBSTITUTE(D8,"　","")</f>
        <v>転入</v>
      </c>
      <c r="AH8" s="146">
        <f>G8</f>
        <v>225</v>
      </c>
      <c r="AI8" s="146">
        <f>J8</f>
        <v>202</v>
      </c>
      <c r="AJ8" s="222">
        <f>M8</f>
        <v>189</v>
      </c>
      <c r="AK8" s="146">
        <f>P8</f>
        <v>233</v>
      </c>
      <c r="AL8" s="146">
        <f>S8</f>
        <v>200</v>
      </c>
      <c r="AM8" s="222">
        <f>V8</f>
        <v>229</v>
      </c>
      <c r="AN8" s="222">
        <f>Y8</f>
        <v>209</v>
      </c>
      <c r="AO8" s="146">
        <f>AB8</f>
        <v>195</v>
      </c>
      <c r="AP8" s="146">
        <f>G19</f>
        <v>184</v>
      </c>
      <c r="AQ8" s="146">
        <f>J19</f>
        <v>209</v>
      </c>
      <c r="AR8" s="146">
        <f>M19</f>
        <v>186</v>
      </c>
      <c r="AS8" s="146">
        <f>P19</f>
        <v>183</v>
      </c>
      <c r="AT8" s="222">
        <f>S19</f>
        <v>203</v>
      </c>
      <c r="AU8" s="222">
        <f>V19</f>
        <v>150</v>
      </c>
      <c r="AV8" s="222">
        <f>Y19</f>
        <v>176</v>
      </c>
      <c r="AW8" s="222">
        <f>AB19</f>
        <v>192</v>
      </c>
    </row>
    <row r="9" spans="1:49" ht="15" customHeight="1" x14ac:dyDescent="0.15">
      <c r="A9" s="223"/>
      <c r="B9" s="224"/>
      <c r="C9" s="225"/>
      <c r="D9" s="69" t="s">
        <v>268</v>
      </c>
      <c r="E9" s="70"/>
      <c r="F9" s="71"/>
      <c r="G9" s="20">
        <v>98</v>
      </c>
      <c r="H9" s="20"/>
      <c r="I9" s="20"/>
      <c r="J9" s="20">
        <v>105</v>
      </c>
      <c r="K9" s="20"/>
      <c r="L9" s="20"/>
      <c r="M9" s="21">
        <v>76</v>
      </c>
      <c r="N9" s="21"/>
      <c r="O9" s="21"/>
      <c r="P9" s="20">
        <v>85</v>
      </c>
      <c r="Q9" s="20"/>
      <c r="R9" s="20"/>
      <c r="S9" s="20">
        <v>95</v>
      </c>
      <c r="T9" s="20"/>
      <c r="U9" s="20"/>
      <c r="V9" s="21">
        <v>101</v>
      </c>
      <c r="W9" s="21"/>
      <c r="X9" s="21"/>
      <c r="Y9" s="21">
        <v>76</v>
      </c>
      <c r="Z9" s="21"/>
      <c r="AA9" s="21"/>
      <c r="AB9" s="20">
        <v>90</v>
      </c>
      <c r="AC9" s="20"/>
      <c r="AD9" s="20"/>
      <c r="AG9" s="146" t="str">
        <f>SUBSTITUTE(D10,"　","")</f>
        <v>転出</v>
      </c>
      <c r="AH9" s="146">
        <f>G10</f>
        <v>208</v>
      </c>
      <c r="AI9" s="146">
        <f>J10</f>
        <v>279</v>
      </c>
      <c r="AJ9" s="222">
        <f>M10</f>
        <v>270</v>
      </c>
      <c r="AK9" s="146">
        <f>P10</f>
        <v>248</v>
      </c>
      <c r="AL9" s="146">
        <f>S10</f>
        <v>217</v>
      </c>
      <c r="AM9" s="222">
        <f>V10</f>
        <v>220</v>
      </c>
      <c r="AN9" s="222">
        <f>Y10</f>
        <v>285</v>
      </c>
      <c r="AO9" s="146">
        <f>AB10</f>
        <v>220</v>
      </c>
      <c r="AP9" s="146">
        <f>G21</f>
        <v>231</v>
      </c>
      <c r="AQ9" s="146">
        <f>J21</f>
        <v>212</v>
      </c>
      <c r="AR9" s="146">
        <f>M21</f>
        <v>187</v>
      </c>
      <c r="AS9" s="146">
        <f>P21</f>
        <v>250</v>
      </c>
      <c r="AT9" s="222">
        <f>S21</f>
        <v>246</v>
      </c>
      <c r="AU9" s="222">
        <f>V21</f>
        <v>201</v>
      </c>
      <c r="AV9" s="222">
        <f>Y21</f>
        <v>166</v>
      </c>
      <c r="AW9" s="222">
        <f>AB21</f>
        <v>192</v>
      </c>
    </row>
    <row r="10" spans="1:49" ht="15" customHeight="1" x14ac:dyDescent="0.15">
      <c r="A10" s="223"/>
      <c r="B10" s="224"/>
      <c r="C10" s="225"/>
      <c r="D10" s="57" t="s">
        <v>269</v>
      </c>
      <c r="E10" s="58"/>
      <c r="F10" s="59"/>
      <c r="G10" s="20">
        <v>208</v>
      </c>
      <c r="H10" s="20"/>
      <c r="I10" s="20"/>
      <c r="J10" s="20">
        <v>279</v>
      </c>
      <c r="K10" s="20"/>
      <c r="L10" s="20"/>
      <c r="M10" s="21">
        <v>270</v>
      </c>
      <c r="N10" s="21"/>
      <c r="O10" s="21"/>
      <c r="P10" s="20">
        <v>248</v>
      </c>
      <c r="Q10" s="20"/>
      <c r="R10" s="20"/>
      <c r="S10" s="20">
        <v>217</v>
      </c>
      <c r="T10" s="20"/>
      <c r="U10" s="20"/>
      <c r="V10" s="21">
        <v>220</v>
      </c>
      <c r="W10" s="21"/>
      <c r="X10" s="21"/>
      <c r="Y10" s="21">
        <v>285</v>
      </c>
      <c r="Z10" s="21"/>
      <c r="AA10" s="21"/>
      <c r="AB10" s="20">
        <v>220</v>
      </c>
      <c r="AC10" s="20"/>
      <c r="AD10" s="20"/>
    </row>
    <row r="11" spans="1:49" ht="15" customHeight="1" x14ac:dyDescent="0.15">
      <c r="A11" s="223"/>
      <c r="B11" s="224"/>
      <c r="C11" s="225"/>
      <c r="D11" s="69" t="s">
        <v>268</v>
      </c>
      <c r="E11" s="70"/>
      <c r="F11" s="71"/>
      <c r="G11" s="20">
        <v>92</v>
      </c>
      <c r="H11" s="20"/>
      <c r="I11" s="20"/>
      <c r="J11" s="20">
        <v>126</v>
      </c>
      <c r="K11" s="20"/>
      <c r="L11" s="20"/>
      <c r="M11" s="21">
        <v>102</v>
      </c>
      <c r="N11" s="21"/>
      <c r="O11" s="21"/>
      <c r="P11" s="20">
        <v>110</v>
      </c>
      <c r="Q11" s="20"/>
      <c r="R11" s="20"/>
      <c r="S11" s="20">
        <v>84</v>
      </c>
      <c r="T11" s="20"/>
      <c r="U11" s="20"/>
      <c r="V11" s="21">
        <v>88</v>
      </c>
      <c r="W11" s="21"/>
      <c r="X11" s="21"/>
      <c r="Y11" s="21">
        <v>122</v>
      </c>
      <c r="Z11" s="21"/>
      <c r="AA11" s="21"/>
      <c r="AB11" s="20">
        <v>101</v>
      </c>
      <c r="AC11" s="20"/>
      <c r="AD11" s="20"/>
      <c r="AI11" s="113"/>
      <c r="AJ11" s="113"/>
      <c r="AL11" s="113"/>
      <c r="AM11" s="113"/>
      <c r="AN11" s="113"/>
      <c r="AO11" s="113"/>
    </row>
    <row r="12" spans="1:49" ht="15" customHeight="1" x14ac:dyDescent="0.15">
      <c r="A12" s="223"/>
      <c r="B12" s="224"/>
      <c r="C12" s="225"/>
      <c r="D12" s="57" t="s">
        <v>265</v>
      </c>
      <c r="E12" s="58"/>
      <c r="F12" s="59"/>
      <c r="G12" s="21">
        <f t="shared" ref="G12" si="4">G8-G10</f>
        <v>17</v>
      </c>
      <c r="H12" s="21"/>
      <c r="I12" s="21"/>
      <c r="J12" s="21">
        <f>J8-J10</f>
        <v>-77</v>
      </c>
      <c r="K12" s="21"/>
      <c r="L12" s="21"/>
      <c r="M12" s="21">
        <f>M8-M10</f>
        <v>-81</v>
      </c>
      <c r="N12" s="21"/>
      <c r="O12" s="21"/>
      <c r="P12" s="21">
        <f t="shared" ref="P12" si="5">P8-P10</f>
        <v>-15</v>
      </c>
      <c r="Q12" s="21"/>
      <c r="R12" s="21"/>
      <c r="S12" s="21">
        <f>S8-S10</f>
        <v>-17</v>
      </c>
      <c r="T12" s="21"/>
      <c r="U12" s="21"/>
      <c r="V12" s="21">
        <f>V8-V10</f>
        <v>9</v>
      </c>
      <c r="W12" s="21"/>
      <c r="X12" s="21"/>
      <c r="Y12" s="21">
        <f t="shared" ref="Y12" si="6">Y8-Y10</f>
        <v>-76</v>
      </c>
      <c r="Z12" s="21"/>
      <c r="AA12" s="21"/>
      <c r="AB12" s="21">
        <f t="shared" ref="AB12" si="7">AB8-AB10</f>
        <v>-25</v>
      </c>
      <c r="AC12" s="21"/>
      <c r="AD12" s="21"/>
    </row>
    <row r="13" spans="1:49" ht="15" customHeight="1" x14ac:dyDescent="0.15">
      <c r="A13" s="57" t="s">
        <v>270</v>
      </c>
      <c r="B13" s="58"/>
      <c r="C13" s="58"/>
      <c r="D13" s="58"/>
      <c r="E13" s="58"/>
      <c r="F13" s="59"/>
      <c r="G13" s="21">
        <f t="shared" ref="G13" si="8">G7+G12</f>
        <v>-25</v>
      </c>
      <c r="H13" s="21"/>
      <c r="I13" s="21"/>
      <c r="J13" s="21">
        <f>J7+J12</f>
        <v>-115</v>
      </c>
      <c r="K13" s="21"/>
      <c r="L13" s="21"/>
      <c r="M13" s="21">
        <f>M7+M12</f>
        <v>-114</v>
      </c>
      <c r="N13" s="21"/>
      <c r="O13" s="21"/>
      <c r="P13" s="21">
        <f t="shared" ref="P13" si="9">P7+P12</f>
        <v>-44</v>
      </c>
      <c r="Q13" s="21"/>
      <c r="R13" s="21"/>
      <c r="S13" s="21">
        <f>S7+S12</f>
        <v>-93</v>
      </c>
      <c r="T13" s="21"/>
      <c r="U13" s="21"/>
      <c r="V13" s="21">
        <f>V7+V12</f>
        <v>-25</v>
      </c>
      <c r="W13" s="21"/>
      <c r="X13" s="21"/>
      <c r="Y13" s="21">
        <f t="shared" ref="Y13" si="10">Y7+Y12</f>
        <v>-126</v>
      </c>
      <c r="Z13" s="21"/>
      <c r="AA13" s="21"/>
      <c r="AB13" s="21">
        <f t="shared" ref="AB13" si="11">AB7+AB12</f>
        <v>-56</v>
      </c>
      <c r="AC13" s="21"/>
      <c r="AD13" s="21"/>
    </row>
    <row r="14" spans="1:49" ht="13.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I14" s="229"/>
      <c r="AJ14" s="229"/>
      <c r="AL14" s="229"/>
      <c r="AM14" s="229"/>
      <c r="AN14" s="229"/>
      <c r="AO14" s="229"/>
    </row>
    <row r="15" spans="1:49" ht="15" customHeight="1" x14ac:dyDescent="0.15">
      <c r="A15" s="41" t="s">
        <v>49</v>
      </c>
      <c r="B15" s="42"/>
      <c r="C15" s="42"/>
      <c r="D15" s="42"/>
      <c r="E15" s="42"/>
      <c r="F15" s="43"/>
      <c r="G15" s="19" t="s">
        <v>271</v>
      </c>
      <c r="H15" s="19"/>
      <c r="I15" s="19"/>
      <c r="J15" s="19" t="s">
        <v>272</v>
      </c>
      <c r="K15" s="19"/>
      <c r="L15" s="19"/>
      <c r="M15" s="19" t="s">
        <v>273</v>
      </c>
      <c r="N15" s="19"/>
      <c r="O15" s="19"/>
      <c r="P15" s="19" t="s">
        <v>274</v>
      </c>
      <c r="Q15" s="19"/>
      <c r="R15" s="19"/>
      <c r="S15" s="19" t="s">
        <v>275</v>
      </c>
      <c r="T15" s="19"/>
      <c r="U15" s="19"/>
      <c r="V15" s="19" t="s">
        <v>276</v>
      </c>
      <c r="W15" s="19"/>
      <c r="X15" s="19"/>
      <c r="Y15" s="19" t="s">
        <v>277</v>
      </c>
      <c r="Z15" s="19"/>
      <c r="AA15" s="19"/>
      <c r="AB15" s="19" t="s">
        <v>278</v>
      </c>
      <c r="AC15" s="19"/>
      <c r="AD15" s="19"/>
    </row>
    <row r="16" spans="1:49" ht="15" customHeight="1" x14ac:dyDescent="0.15">
      <c r="A16" s="219" t="s">
        <v>262</v>
      </c>
      <c r="B16" s="220"/>
      <c r="C16" s="221"/>
      <c r="D16" s="57" t="s">
        <v>263</v>
      </c>
      <c r="E16" s="58"/>
      <c r="F16" s="59"/>
      <c r="G16" s="20">
        <v>54</v>
      </c>
      <c r="H16" s="20"/>
      <c r="I16" s="20"/>
      <c r="J16" s="20">
        <v>44</v>
      </c>
      <c r="K16" s="20"/>
      <c r="L16" s="20"/>
      <c r="M16" s="20">
        <v>43</v>
      </c>
      <c r="N16" s="20"/>
      <c r="O16" s="20"/>
      <c r="P16" s="22">
        <v>44</v>
      </c>
      <c r="Q16" s="22"/>
      <c r="R16" s="22"/>
      <c r="S16" s="22">
        <v>42</v>
      </c>
      <c r="T16" s="22"/>
      <c r="U16" s="22"/>
      <c r="V16" s="22">
        <v>33</v>
      </c>
      <c r="W16" s="22"/>
      <c r="X16" s="22"/>
      <c r="Y16" s="22">
        <v>45</v>
      </c>
      <c r="Z16" s="22"/>
      <c r="AA16" s="22"/>
      <c r="AB16" s="22">
        <v>28</v>
      </c>
      <c r="AC16" s="22"/>
      <c r="AD16" s="22"/>
    </row>
    <row r="17" spans="1:31" ht="15" customHeight="1" x14ac:dyDescent="0.15">
      <c r="A17" s="223"/>
      <c r="B17" s="224"/>
      <c r="C17" s="225"/>
      <c r="D17" s="57" t="s">
        <v>264</v>
      </c>
      <c r="E17" s="58"/>
      <c r="F17" s="59"/>
      <c r="G17" s="20">
        <v>106</v>
      </c>
      <c r="H17" s="20"/>
      <c r="I17" s="20"/>
      <c r="J17" s="20">
        <v>113</v>
      </c>
      <c r="K17" s="20"/>
      <c r="L17" s="20"/>
      <c r="M17" s="20">
        <v>111</v>
      </c>
      <c r="N17" s="20"/>
      <c r="O17" s="20"/>
      <c r="P17" s="22">
        <v>111</v>
      </c>
      <c r="Q17" s="22"/>
      <c r="R17" s="22"/>
      <c r="S17" s="22">
        <v>102</v>
      </c>
      <c r="T17" s="22"/>
      <c r="U17" s="22"/>
      <c r="V17" s="22">
        <v>99</v>
      </c>
      <c r="W17" s="22"/>
      <c r="X17" s="22"/>
      <c r="Y17" s="22">
        <v>121</v>
      </c>
      <c r="Z17" s="22"/>
      <c r="AA17" s="22"/>
      <c r="AB17" s="22">
        <v>103</v>
      </c>
      <c r="AC17" s="22"/>
      <c r="AD17" s="22"/>
    </row>
    <row r="18" spans="1:31" ht="15" customHeight="1" x14ac:dyDescent="0.15">
      <c r="A18" s="226"/>
      <c r="B18" s="227"/>
      <c r="C18" s="228"/>
      <c r="D18" s="57" t="s">
        <v>265</v>
      </c>
      <c r="E18" s="58"/>
      <c r="F18" s="59"/>
      <c r="G18" s="21">
        <f t="shared" ref="G18" si="12">G16-G17</f>
        <v>-52</v>
      </c>
      <c r="H18" s="21"/>
      <c r="I18" s="21"/>
      <c r="J18" s="21">
        <f t="shared" ref="J18" si="13">J16-J17</f>
        <v>-69</v>
      </c>
      <c r="K18" s="21"/>
      <c r="L18" s="21"/>
      <c r="M18" s="21">
        <f t="shared" ref="M18" si="14">M16-M17</f>
        <v>-68</v>
      </c>
      <c r="N18" s="21"/>
      <c r="O18" s="21"/>
      <c r="P18" s="23">
        <f t="shared" ref="P18" si="15">P16-P17</f>
        <v>-67</v>
      </c>
      <c r="Q18" s="23"/>
      <c r="R18" s="23"/>
      <c r="S18" s="23">
        <f>S16-S17</f>
        <v>-60</v>
      </c>
      <c r="T18" s="23"/>
      <c r="U18" s="23"/>
      <c r="V18" s="23">
        <f>V16-V17</f>
        <v>-66</v>
      </c>
      <c r="W18" s="23"/>
      <c r="X18" s="23"/>
      <c r="Y18" s="23">
        <f t="shared" ref="Y18" si="16">Y16-Y17</f>
        <v>-76</v>
      </c>
      <c r="Z18" s="23"/>
      <c r="AA18" s="23"/>
      <c r="AB18" s="23">
        <f t="shared" ref="AB18" si="17">AB16-AB17</f>
        <v>-75</v>
      </c>
      <c r="AC18" s="23"/>
      <c r="AD18" s="23"/>
    </row>
    <row r="19" spans="1:31" ht="15" customHeight="1" x14ac:dyDescent="0.15">
      <c r="A19" s="219" t="s">
        <v>266</v>
      </c>
      <c r="B19" s="220"/>
      <c r="C19" s="221"/>
      <c r="D19" s="57" t="s">
        <v>267</v>
      </c>
      <c r="E19" s="58"/>
      <c r="F19" s="59"/>
      <c r="G19" s="20">
        <v>184</v>
      </c>
      <c r="H19" s="20"/>
      <c r="I19" s="20"/>
      <c r="J19" s="20">
        <v>209</v>
      </c>
      <c r="K19" s="20"/>
      <c r="L19" s="20"/>
      <c r="M19" s="20">
        <v>186</v>
      </c>
      <c r="N19" s="20"/>
      <c r="O19" s="20"/>
      <c r="P19" s="22">
        <v>183</v>
      </c>
      <c r="Q19" s="22"/>
      <c r="R19" s="22"/>
      <c r="S19" s="22">
        <v>203</v>
      </c>
      <c r="T19" s="22"/>
      <c r="U19" s="22"/>
      <c r="V19" s="22">
        <v>150</v>
      </c>
      <c r="W19" s="22"/>
      <c r="X19" s="22"/>
      <c r="Y19" s="22">
        <v>176</v>
      </c>
      <c r="Z19" s="22"/>
      <c r="AA19" s="22"/>
      <c r="AB19" s="22">
        <v>192</v>
      </c>
      <c r="AC19" s="22"/>
      <c r="AD19" s="22"/>
    </row>
    <row r="20" spans="1:31" ht="15" customHeight="1" x14ac:dyDescent="0.15">
      <c r="A20" s="223"/>
      <c r="B20" s="224"/>
      <c r="C20" s="225"/>
      <c r="D20" s="69" t="s">
        <v>268</v>
      </c>
      <c r="E20" s="70"/>
      <c r="F20" s="71"/>
      <c r="G20" s="20">
        <v>66</v>
      </c>
      <c r="H20" s="20"/>
      <c r="I20" s="20"/>
      <c r="J20" s="20">
        <v>96</v>
      </c>
      <c r="K20" s="20"/>
      <c r="L20" s="20"/>
      <c r="M20" s="20">
        <v>80</v>
      </c>
      <c r="N20" s="20"/>
      <c r="O20" s="20"/>
      <c r="P20" s="22">
        <v>91</v>
      </c>
      <c r="Q20" s="22"/>
      <c r="R20" s="22"/>
      <c r="S20" s="22">
        <v>110</v>
      </c>
      <c r="T20" s="22"/>
      <c r="U20" s="22"/>
      <c r="V20" s="22">
        <v>72</v>
      </c>
      <c r="W20" s="22"/>
      <c r="X20" s="22"/>
      <c r="Y20" s="22">
        <v>94</v>
      </c>
      <c r="Z20" s="22"/>
      <c r="AA20" s="22"/>
      <c r="AB20" s="22">
        <v>93</v>
      </c>
      <c r="AC20" s="22"/>
      <c r="AD20" s="22"/>
    </row>
    <row r="21" spans="1:31" ht="15" customHeight="1" x14ac:dyDescent="0.15">
      <c r="A21" s="223"/>
      <c r="B21" s="224"/>
      <c r="C21" s="225"/>
      <c r="D21" s="57" t="s">
        <v>269</v>
      </c>
      <c r="E21" s="58"/>
      <c r="F21" s="59"/>
      <c r="G21" s="20">
        <v>231</v>
      </c>
      <c r="H21" s="20"/>
      <c r="I21" s="20"/>
      <c r="J21" s="20">
        <v>212</v>
      </c>
      <c r="K21" s="20"/>
      <c r="L21" s="20"/>
      <c r="M21" s="20">
        <v>187</v>
      </c>
      <c r="N21" s="20"/>
      <c r="O21" s="20"/>
      <c r="P21" s="22">
        <v>250</v>
      </c>
      <c r="Q21" s="22"/>
      <c r="R21" s="22"/>
      <c r="S21" s="22">
        <v>246</v>
      </c>
      <c r="T21" s="22"/>
      <c r="U21" s="22"/>
      <c r="V21" s="22">
        <v>201</v>
      </c>
      <c r="W21" s="22"/>
      <c r="X21" s="22"/>
      <c r="Y21" s="22">
        <v>166</v>
      </c>
      <c r="Z21" s="22"/>
      <c r="AA21" s="22"/>
      <c r="AB21" s="22">
        <v>192</v>
      </c>
      <c r="AC21" s="22"/>
      <c r="AD21" s="22"/>
    </row>
    <row r="22" spans="1:31" ht="15" customHeight="1" x14ac:dyDescent="0.15">
      <c r="A22" s="223"/>
      <c r="B22" s="224"/>
      <c r="C22" s="225"/>
      <c r="D22" s="69" t="s">
        <v>268</v>
      </c>
      <c r="E22" s="70"/>
      <c r="F22" s="71"/>
      <c r="G22" s="20">
        <v>96</v>
      </c>
      <c r="H22" s="20"/>
      <c r="I22" s="20"/>
      <c r="J22" s="20">
        <v>81</v>
      </c>
      <c r="K22" s="20"/>
      <c r="L22" s="20"/>
      <c r="M22" s="20">
        <v>93</v>
      </c>
      <c r="N22" s="20"/>
      <c r="O22" s="20"/>
      <c r="P22" s="22">
        <v>116</v>
      </c>
      <c r="Q22" s="22"/>
      <c r="R22" s="22"/>
      <c r="S22" s="22">
        <v>127</v>
      </c>
      <c r="T22" s="22"/>
      <c r="U22" s="22"/>
      <c r="V22" s="22">
        <v>100</v>
      </c>
      <c r="W22" s="22"/>
      <c r="X22" s="22"/>
      <c r="Y22" s="22">
        <v>78</v>
      </c>
      <c r="Z22" s="22"/>
      <c r="AA22" s="22"/>
      <c r="AB22" s="22">
        <v>86</v>
      </c>
      <c r="AC22" s="22"/>
      <c r="AD22" s="22"/>
    </row>
    <row r="23" spans="1:31" ht="15" customHeight="1" x14ac:dyDescent="0.15">
      <c r="A23" s="223"/>
      <c r="B23" s="224"/>
      <c r="C23" s="225"/>
      <c r="D23" s="57" t="s">
        <v>265</v>
      </c>
      <c r="E23" s="58"/>
      <c r="F23" s="59"/>
      <c r="G23" s="21">
        <f t="shared" ref="G23" si="18">G19-G21</f>
        <v>-47</v>
      </c>
      <c r="H23" s="21"/>
      <c r="I23" s="21"/>
      <c r="J23" s="21">
        <f t="shared" ref="J23" si="19">J19-J21</f>
        <v>-3</v>
      </c>
      <c r="K23" s="21"/>
      <c r="L23" s="21"/>
      <c r="M23" s="21">
        <f t="shared" ref="M23" si="20">M19-M21</f>
        <v>-1</v>
      </c>
      <c r="N23" s="21"/>
      <c r="O23" s="21"/>
      <c r="P23" s="23">
        <f t="shared" ref="P23" si="21">P19-P21</f>
        <v>-67</v>
      </c>
      <c r="Q23" s="23"/>
      <c r="R23" s="23"/>
      <c r="S23" s="23">
        <f>S19-S21</f>
        <v>-43</v>
      </c>
      <c r="T23" s="23"/>
      <c r="U23" s="23"/>
      <c r="V23" s="23">
        <f>V19-V21</f>
        <v>-51</v>
      </c>
      <c r="W23" s="23"/>
      <c r="X23" s="23"/>
      <c r="Y23" s="23">
        <f t="shared" ref="Y23" si="22">Y19-Y21</f>
        <v>10</v>
      </c>
      <c r="Z23" s="23"/>
      <c r="AA23" s="23"/>
      <c r="AB23" s="23">
        <f t="shared" ref="AB23" si="23">AB19-AB21</f>
        <v>0</v>
      </c>
      <c r="AC23" s="23"/>
      <c r="AD23" s="23"/>
    </row>
    <row r="24" spans="1:31" ht="15" customHeight="1" x14ac:dyDescent="0.15">
      <c r="A24" s="57" t="s">
        <v>270</v>
      </c>
      <c r="B24" s="58"/>
      <c r="C24" s="58"/>
      <c r="D24" s="58"/>
      <c r="E24" s="58"/>
      <c r="F24" s="59"/>
      <c r="G24" s="21">
        <f t="shared" ref="G24" si="24">G18+G23</f>
        <v>-99</v>
      </c>
      <c r="H24" s="21"/>
      <c r="I24" s="21"/>
      <c r="J24" s="21">
        <f t="shared" ref="J24" si="25">J18+J23</f>
        <v>-72</v>
      </c>
      <c r="K24" s="21"/>
      <c r="L24" s="21"/>
      <c r="M24" s="21">
        <f t="shared" ref="M24" si="26">M18+M23</f>
        <v>-69</v>
      </c>
      <c r="N24" s="21"/>
      <c r="O24" s="21"/>
      <c r="P24" s="23">
        <f t="shared" ref="P24" si="27">P18+P23</f>
        <v>-134</v>
      </c>
      <c r="Q24" s="23"/>
      <c r="R24" s="23"/>
      <c r="S24" s="23">
        <f>S18+S23</f>
        <v>-103</v>
      </c>
      <c r="T24" s="23"/>
      <c r="U24" s="23"/>
      <c r="V24" s="23">
        <f>V18+V23</f>
        <v>-117</v>
      </c>
      <c r="W24" s="23"/>
      <c r="X24" s="23"/>
      <c r="Y24" s="23">
        <f t="shared" ref="Y24" si="28">Y18+Y23</f>
        <v>-66</v>
      </c>
      <c r="Z24" s="23"/>
      <c r="AA24" s="23"/>
      <c r="AB24" s="23">
        <f t="shared" ref="AB24" si="29">AB18+AB23</f>
        <v>-75</v>
      </c>
      <c r="AC24" s="23"/>
      <c r="AD24" s="23"/>
    </row>
    <row r="25" spans="1:31" ht="13.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2"/>
    </row>
    <row r="26" spans="1:31" ht="14.2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E26" s="230"/>
    </row>
    <row r="27" spans="1:31" ht="14.2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E27" s="230"/>
    </row>
    <row r="28" spans="1:31" ht="14.2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31" ht="14.25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31" ht="14.2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31" ht="14.2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31" ht="14.2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4.2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4.2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4.2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4.2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4.2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4.2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4.2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4.2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4.2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4.2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4.2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25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2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2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2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4.2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4.2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4.2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.2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.2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.25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</sheetData>
  <mergeCells count="184">
    <mergeCell ref="AB23:AD23"/>
    <mergeCell ref="A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Y22:AA22"/>
    <mergeCell ref="AB22:AD22"/>
    <mergeCell ref="D23:F23"/>
    <mergeCell ref="G23:I23"/>
    <mergeCell ref="J23:L23"/>
    <mergeCell ref="M23:O23"/>
    <mergeCell ref="P23:R23"/>
    <mergeCell ref="S23:U23"/>
    <mergeCell ref="V23:X23"/>
    <mergeCell ref="Y23:AA23"/>
    <mergeCell ref="V21:X21"/>
    <mergeCell ref="Y21:AA21"/>
    <mergeCell ref="AB21:AD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AB19:AD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B18:AD18"/>
    <mergeCell ref="A19:C23"/>
    <mergeCell ref="D19:F19"/>
    <mergeCell ref="G19:I19"/>
    <mergeCell ref="J19:L19"/>
    <mergeCell ref="M19:O19"/>
    <mergeCell ref="P19:R19"/>
    <mergeCell ref="S19:U19"/>
    <mergeCell ref="V19:X19"/>
    <mergeCell ref="Y19:AA19"/>
    <mergeCell ref="Y17:AA17"/>
    <mergeCell ref="AB17:AD17"/>
    <mergeCell ref="D18:F18"/>
    <mergeCell ref="G18:I18"/>
    <mergeCell ref="J18:L18"/>
    <mergeCell ref="M18:O18"/>
    <mergeCell ref="P18:R18"/>
    <mergeCell ref="S18:U18"/>
    <mergeCell ref="V18:X18"/>
    <mergeCell ref="Y18:AA18"/>
    <mergeCell ref="V16:X16"/>
    <mergeCell ref="Y16:AA16"/>
    <mergeCell ref="AB16:AD16"/>
    <mergeCell ref="D17:F17"/>
    <mergeCell ref="G17:I17"/>
    <mergeCell ref="J17:L17"/>
    <mergeCell ref="M17:O17"/>
    <mergeCell ref="P17:R17"/>
    <mergeCell ref="S17:U17"/>
    <mergeCell ref="V17:X17"/>
    <mergeCell ref="V15:X15"/>
    <mergeCell ref="Y15:AA15"/>
    <mergeCell ref="AB15:AD15"/>
    <mergeCell ref="A16:C18"/>
    <mergeCell ref="D16:F16"/>
    <mergeCell ref="G16:I16"/>
    <mergeCell ref="J16:L16"/>
    <mergeCell ref="M16:O16"/>
    <mergeCell ref="P16:R16"/>
    <mergeCell ref="S16:U16"/>
    <mergeCell ref="A15:F15"/>
    <mergeCell ref="G15:I15"/>
    <mergeCell ref="J15:L15"/>
    <mergeCell ref="M15:O15"/>
    <mergeCell ref="P15:R15"/>
    <mergeCell ref="S15:U15"/>
    <mergeCell ref="AB12:AD12"/>
    <mergeCell ref="A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Y12:AA12"/>
    <mergeCell ref="V10:X10"/>
    <mergeCell ref="Y10:AA10"/>
    <mergeCell ref="AB10:AD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AB8:AD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B7:AD7"/>
    <mergeCell ref="A8:C12"/>
    <mergeCell ref="D8:F8"/>
    <mergeCell ref="G8:I8"/>
    <mergeCell ref="J8:L8"/>
    <mergeCell ref="M8:O8"/>
    <mergeCell ref="P8:R8"/>
    <mergeCell ref="S8:U8"/>
    <mergeCell ref="V8:X8"/>
    <mergeCell ref="Y8:AA8"/>
    <mergeCell ref="Y6:AA6"/>
    <mergeCell ref="AB6:AD6"/>
    <mergeCell ref="D7:F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AB5:AD5"/>
    <mergeCell ref="D6:F6"/>
    <mergeCell ref="G6:I6"/>
    <mergeCell ref="J6:L6"/>
    <mergeCell ref="M6:O6"/>
    <mergeCell ref="P6:R6"/>
    <mergeCell ref="S6:U6"/>
    <mergeCell ref="V6:X6"/>
    <mergeCell ref="V4:X4"/>
    <mergeCell ref="Y4:AA4"/>
    <mergeCell ref="AB4:AD4"/>
    <mergeCell ref="A5:C7"/>
    <mergeCell ref="D5:F5"/>
    <mergeCell ref="G5:I5"/>
    <mergeCell ref="J5:L5"/>
    <mergeCell ref="M5:O5"/>
    <mergeCell ref="P5:R5"/>
    <mergeCell ref="S5:U5"/>
    <mergeCell ref="A4:F4"/>
    <mergeCell ref="G4:I4"/>
    <mergeCell ref="J4:L4"/>
    <mergeCell ref="M4:O4"/>
    <mergeCell ref="P4:R4"/>
    <mergeCell ref="S4:U4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2024-03-15T04:35:19Z</dcterms:created>
  <dcterms:modified xsi:type="dcterms:W3CDTF">2024-03-15T04:39:30Z</dcterms:modified>
</cp:coreProperties>
</file>