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 defaultThemeVersion="124226"/>
  <xr:revisionPtr revIDLastSave="0" documentId="8_{FBDD9F22-FB20-4F00-B557-38AE8F306BD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" sheetId="3" r:id="rId1"/>
    <sheet name="3" sheetId="4" r:id="rId2"/>
    <sheet name="4" sheetId="5" r:id="rId3"/>
    <sheet name="5" sheetId="6" r:id="rId4"/>
    <sheet name="6" sheetId="7" r:id="rId5"/>
    <sheet name="7" sheetId="8" r:id="rId6"/>
    <sheet name="8" sheetId="9" r:id="rId7"/>
    <sheet name="9" sheetId="10" r:id="rId8"/>
    <sheet name="10" sheetId="11" r:id="rId9"/>
  </sheets>
  <definedNames>
    <definedName name="_xlnm.Print_Area" localSheetId="8">'10'!$A$1:$AD$55</definedName>
    <definedName name="_xlnm.Print_Area" localSheetId="0">'2'!$A$1:$AH$58</definedName>
    <definedName name="_xlnm.Print_Area" localSheetId="1">'3'!$A$1:$V$59</definedName>
    <definedName name="_xlnm.Print_Area" localSheetId="2">'4'!$A$1:$H$58</definedName>
    <definedName name="_xlnm.Print_Area" localSheetId="3">'5'!$A$1:$AC$53</definedName>
    <definedName name="_xlnm.Print_Area" localSheetId="4">'6'!$A$1:$J$29</definedName>
    <definedName name="_xlnm.Print_Area" localSheetId="5">'7'!$A$1:$J$58</definedName>
    <definedName name="_xlnm.Print_Area" localSheetId="6">'8'!$A$1:$M$58</definedName>
  </definedNames>
  <calcPr calcId="181029"/>
</workbook>
</file>

<file path=xl/calcChain.xml><?xml version="1.0" encoding="utf-8"?>
<calcChain xmlns="http://schemas.openxmlformats.org/spreadsheetml/2006/main">
  <c r="AS5" i="11" l="1"/>
  <c r="AS6" i="11"/>
  <c r="AS8" i="11"/>
  <c r="AS9" i="11"/>
  <c r="AD23" i="11"/>
  <c r="AC23" i="11"/>
  <c r="AB23" i="11"/>
  <c r="AA23" i="11"/>
  <c r="AD18" i="11"/>
  <c r="AD24" i="11" s="1"/>
  <c r="AC18" i="11"/>
  <c r="AC24" i="11" s="1"/>
  <c r="AB18" i="11"/>
  <c r="AB24" i="11" s="1"/>
  <c r="AA18" i="11"/>
  <c r="AA24" i="11" s="1"/>
  <c r="S31" i="4"/>
  <c r="AB30" i="4"/>
  <c r="AA30" i="4"/>
  <c r="Z30" i="4"/>
  <c r="V23" i="11" l="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AD12" i="11"/>
  <c r="AC12" i="11"/>
  <c r="AB12" i="11"/>
  <c r="AA12" i="11"/>
  <c r="V18" i="11"/>
  <c r="V24" i="11" s="1"/>
  <c r="U18" i="11"/>
  <c r="U24" i="11" s="1"/>
  <c r="T18" i="11"/>
  <c r="T24" i="11" s="1"/>
  <c r="S18" i="11"/>
  <c r="S24" i="11" s="1"/>
  <c r="R18" i="11"/>
  <c r="R24" i="11" s="1"/>
  <c r="Q18" i="11"/>
  <c r="Q24" i="11" s="1"/>
  <c r="P18" i="11"/>
  <c r="P24" i="11" s="1"/>
  <c r="O18" i="11"/>
  <c r="O24" i="11" s="1"/>
  <c r="N18" i="11"/>
  <c r="N24" i="11" s="1"/>
  <c r="M18" i="11"/>
  <c r="M24" i="11" s="1"/>
  <c r="L18" i="11"/>
  <c r="L24" i="11" s="1"/>
  <c r="K18" i="11"/>
  <c r="K24" i="11" s="1"/>
  <c r="J18" i="11"/>
  <c r="J24" i="11" s="1"/>
  <c r="I18" i="11"/>
  <c r="I24" i="11" s="1"/>
  <c r="H18" i="11"/>
  <c r="H24" i="11" s="1"/>
  <c r="G18" i="11"/>
  <c r="G24" i="11" s="1"/>
  <c r="AD7" i="11"/>
  <c r="AD13" i="11" s="1"/>
  <c r="AC7" i="11"/>
  <c r="AC13" i="11" s="1"/>
  <c r="AB7" i="11"/>
  <c r="AB13" i="11" s="1"/>
  <c r="AA7" i="11"/>
  <c r="AA13" i="11" s="1"/>
  <c r="Z12" i="11"/>
  <c r="Y12" i="11"/>
  <c r="X12" i="11"/>
  <c r="W12" i="11"/>
  <c r="Z7" i="11"/>
  <c r="Z13" i="11" s="1"/>
  <c r="Y7" i="11"/>
  <c r="Y13" i="11" s="1"/>
  <c r="X7" i="11"/>
  <c r="X13" i="11" s="1"/>
  <c r="W7" i="11"/>
  <c r="W13" i="11" s="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V7" i="11"/>
  <c r="V13" i="11" s="1"/>
  <c r="U7" i="11"/>
  <c r="U13" i="11" s="1"/>
  <c r="T7" i="11"/>
  <c r="T13" i="11" s="1"/>
  <c r="S7" i="11"/>
  <c r="R7" i="11"/>
  <c r="R13" i="11" s="1"/>
  <c r="Q7" i="11"/>
  <c r="Q13" i="11" s="1"/>
  <c r="P7" i="11"/>
  <c r="P13" i="11" s="1"/>
  <c r="O7" i="11"/>
  <c r="O13" i="11" s="1"/>
  <c r="N7" i="11"/>
  <c r="N13" i="11" s="1"/>
  <c r="M7" i="11"/>
  <c r="M13" i="11" s="1"/>
  <c r="L7" i="11"/>
  <c r="L13" i="11" s="1"/>
  <c r="K7" i="11"/>
  <c r="K13" i="11" s="1"/>
  <c r="J7" i="11"/>
  <c r="J13" i="11" s="1"/>
  <c r="I7" i="11"/>
  <c r="I13" i="11" s="1"/>
  <c r="H7" i="11"/>
  <c r="H13" i="11" s="1"/>
  <c r="G7" i="11"/>
  <c r="G13" i="11" s="1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1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1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1" i="4"/>
  <c r="S13" i="11" l="1"/>
  <c r="AE36" i="3"/>
  <c r="AE35" i="3"/>
  <c r="AH8" i="11" l="1"/>
  <c r="AI8" i="11"/>
  <c r="AJ8" i="11"/>
  <c r="AK8" i="11"/>
  <c r="AL8" i="11"/>
  <c r="Y7" i="4"/>
  <c r="Z6" i="4"/>
  <c r="AA6" i="4"/>
  <c r="AB6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G15" i="5" l="1"/>
  <c r="F15" i="5"/>
  <c r="H14" i="5"/>
  <c r="H13" i="5"/>
  <c r="H12" i="5"/>
  <c r="H11" i="5"/>
  <c r="H10" i="5"/>
  <c r="H9" i="5"/>
  <c r="H8" i="5"/>
  <c r="H7" i="5"/>
  <c r="H6" i="5"/>
  <c r="H5" i="5"/>
  <c r="D15" i="5"/>
  <c r="D14" i="5"/>
  <c r="D13" i="5"/>
  <c r="D12" i="5"/>
  <c r="D11" i="5"/>
  <c r="D10" i="5"/>
  <c r="D9" i="5"/>
  <c r="D8" i="5"/>
  <c r="D7" i="5"/>
  <c r="D6" i="5"/>
  <c r="D5" i="5"/>
  <c r="H15" i="5" l="1"/>
  <c r="Z23" i="11" l="1"/>
  <c r="Y23" i="11"/>
  <c r="X23" i="11"/>
  <c r="W23" i="11"/>
  <c r="AQ9" i="11" l="1"/>
  <c r="AP9" i="11"/>
  <c r="AO9" i="11"/>
  <c r="AN9" i="11"/>
  <c r="AM9" i="11"/>
  <c r="AL9" i="11"/>
  <c r="AK9" i="11"/>
  <c r="AJ9" i="11"/>
  <c r="AI9" i="11"/>
  <c r="AH9" i="11"/>
  <c r="AR9" i="11"/>
  <c r="AG9" i="11"/>
  <c r="AQ8" i="11"/>
  <c r="AP8" i="11"/>
  <c r="AO8" i="11"/>
  <c r="AN8" i="11"/>
  <c r="AM8" i="11"/>
  <c r="AR8" i="11"/>
  <c r="AG8" i="11"/>
  <c r="Z18" i="11"/>
  <c r="Z24" i="11" s="1"/>
  <c r="Y18" i="11"/>
  <c r="Y24" i="11" s="1"/>
  <c r="X18" i="11"/>
  <c r="X24" i="11" s="1"/>
  <c r="W18" i="11"/>
  <c r="W24" i="11" s="1"/>
  <c r="AQ6" i="11"/>
  <c r="AP6" i="11"/>
  <c r="AO6" i="11"/>
  <c r="AN6" i="11"/>
  <c r="AM6" i="11"/>
  <c r="AL6" i="11"/>
  <c r="AK6" i="11"/>
  <c r="AJ6" i="11"/>
  <c r="AI6" i="11"/>
  <c r="AH6" i="11"/>
  <c r="AR6" i="11"/>
  <c r="AG6" i="11"/>
  <c r="AQ5" i="11"/>
  <c r="AP5" i="11"/>
  <c r="AO5" i="11"/>
  <c r="AN5" i="11"/>
  <c r="AM5" i="11"/>
  <c r="AL5" i="11"/>
  <c r="AK5" i="11"/>
  <c r="AJ5" i="11"/>
  <c r="AI5" i="11"/>
  <c r="AH5" i="11"/>
  <c r="AR5" i="11"/>
  <c r="AG5" i="11"/>
  <c r="Q10" i="9" l="1"/>
  <c r="P10" i="9"/>
  <c r="Q9" i="9"/>
  <c r="P9" i="9"/>
  <c r="Q8" i="9"/>
  <c r="P8" i="9"/>
  <c r="Q7" i="9"/>
  <c r="P7" i="9"/>
  <c r="Q6" i="9"/>
  <c r="P6" i="9"/>
  <c r="W37" i="6" l="1"/>
  <c r="T37" i="6"/>
  <c r="K35" i="6"/>
  <c r="K34" i="6"/>
  <c r="K33" i="6"/>
  <c r="K32" i="6"/>
  <c r="Z31" i="6"/>
  <c r="K31" i="6"/>
  <c r="Z30" i="6"/>
  <c r="K30" i="6"/>
  <c r="Z29" i="6"/>
  <c r="K29" i="6"/>
  <c r="Z28" i="6"/>
  <c r="K28" i="6"/>
  <c r="Z27" i="6"/>
  <c r="K27" i="6"/>
  <c r="Z26" i="6"/>
  <c r="K26" i="6"/>
  <c r="Z25" i="6"/>
  <c r="K25" i="6"/>
  <c r="Z24" i="6"/>
  <c r="K24" i="6"/>
  <c r="Z23" i="6"/>
  <c r="K23" i="6"/>
  <c r="Z22" i="6"/>
  <c r="K22" i="6"/>
  <c r="Z21" i="6"/>
  <c r="K21" i="6"/>
  <c r="Z20" i="6"/>
  <c r="K20" i="6"/>
  <c r="Z19" i="6"/>
  <c r="K19" i="6"/>
  <c r="Z18" i="6"/>
  <c r="K18" i="6"/>
  <c r="Z17" i="6"/>
  <c r="K17" i="6"/>
  <c r="Z16" i="6"/>
  <c r="K16" i="6"/>
  <c r="Z15" i="6"/>
  <c r="K15" i="6"/>
  <c r="Z14" i="6"/>
  <c r="K14" i="6"/>
  <c r="Z13" i="6"/>
  <c r="K13" i="6"/>
  <c r="Z12" i="6"/>
  <c r="K12" i="6"/>
  <c r="Z11" i="6"/>
  <c r="K11" i="6"/>
  <c r="Z10" i="6"/>
  <c r="K10" i="6"/>
  <c r="Z9" i="6"/>
  <c r="K9" i="6"/>
  <c r="Z8" i="6"/>
  <c r="K8" i="6"/>
  <c r="Z7" i="6"/>
  <c r="K7" i="6"/>
  <c r="Z6" i="6"/>
  <c r="K6" i="6"/>
  <c r="Z37" i="6" l="1"/>
  <c r="AF58" i="3" l="1"/>
  <c r="AF56" i="3"/>
  <c r="AF55" i="3"/>
  <c r="AF54" i="3"/>
  <c r="AF53" i="3"/>
  <c r="AF49" i="3"/>
  <c r="AF47" i="3"/>
  <c r="AF46" i="3"/>
  <c r="AF45" i="3"/>
  <c r="AF44" i="3"/>
  <c r="N25" i="5" l="1"/>
  <c r="M25" i="5"/>
  <c r="L25" i="5"/>
  <c r="N24" i="5"/>
  <c r="M24" i="5"/>
  <c r="L24" i="5"/>
  <c r="N23" i="5"/>
  <c r="M23" i="5"/>
  <c r="L23" i="5"/>
  <c r="N22" i="5"/>
  <c r="M22" i="5"/>
  <c r="L22" i="5"/>
  <c r="N21" i="5"/>
  <c r="M21" i="5"/>
  <c r="L21" i="5"/>
  <c r="N20" i="5"/>
  <c r="M20" i="5"/>
  <c r="L20" i="5"/>
  <c r="N19" i="5"/>
  <c r="M19" i="5"/>
  <c r="L19" i="5"/>
  <c r="N18" i="5"/>
  <c r="M18" i="5"/>
  <c r="L18" i="5"/>
  <c r="N17" i="5"/>
  <c r="M17" i="5"/>
  <c r="L17" i="5"/>
  <c r="N16" i="5"/>
  <c r="M16" i="5"/>
  <c r="L16" i="5"/>
  <c r="N15" i="5"/>
  <c r="M15" i="5"/>
  <c r="L15" i="5"/>
  <c r="N14" i="5"/>
  <c r="M14" i="5"/>
  <c r="L14" i="5"/>
  <c r="N13" i="5"/>
  <c r="M13" i="5"/>
  <c r="L13" i="5"/>
  <c r="N12" i="5"/>
  <c r="M12" i="5"/>
  <c r="L12" i="5"/>
  <c r="N11" i="5"/>
  <c r="M11" i="5"/>
  <c r="L11" i="5"/>
  <c r="N10" i="5"/>
  <c r="M10" i="5"/>
  <c r="L10" i="5"/>
  <c r="N9" i="5"/>
  <c r="M9" i="5"/>
  <c r="L9" i="5"/>
  <c r="N8" i="5"/>
  <c r="M8" i="5"/>
  <c r="L8" i="5"/>
  <c r="N7" i="5"/>
  <c r="M7" i="5"/>
  <c r="L7" i="5"/>
  <c r="N6" i="5"/>
  <c r="M6" i="5"/>
  <c r="L6" i="5"/>
  <c r="N5" i="5"/>
  <c r="M5" i="5"/>
  <c r="L5" i="5"/>
  <c r="N4" i="5"/>
  <c r="M4" i="5"/>
  <c r="L4" i="5"/>
  <c r="AB5" i="4" l="1"/>
  <c r="AA5" i="4"/>
  <c r="Z5" i="4"/>
</calcChain>
</file>

<file path=xl/sharedStrings.xml><?xml version="1.0" encoding="utf-8"?>
<sst xmlns="http://schemas.openxmlformats.org/spreadsheetml/2006/main" count="561" uniqueCount="278">
  <si>
    <t>　平成18年1月1日浪合村と、平成21年3月31日清内</t>
    <rPh sb="1" eb="3">
      <t>ヘイセイ</t>
    </rPh>
    <rPh sb="5" eb="6">
      <t>ネン</t>
    </rPh>
    <rPh sb="7" eb="8">
      <t>ガツ</t>
    </rPh>
    <rPh sb="9" eb="10">
      <t>ヒ</t>
    </rPh>
    <rPh sb="10" eb="13">
      <t>ナミアイムラ</t>
    </rPh>
    <rPh sb="15" eb="17">
      <t>ヘイセイ</t>
    </rPh>
    <rPh sb="19" eb="20">
      <t>ネン</t>
    </rPh>
    <rPh sb="21" eb="22">
      <t>ガツ</t>
    </rPh>
    <rPh sb="24" eb="25">
      <t>ヒ</t>
    </rPh>
    <rPh sb="26" eb="27">
      <t>ナイ</t>
    </rPh>
    <phoneticPr fontId="1"/>
  </si>
  <si>
    <t>路村と合併し、現在の「阿智村」が誕生しました。</t>
    <rPh sb="0" eb="1">
      <t>ジ</t>
    </rPh>
    <rPh sb="1" eb="2">
      <t>ムラ</t>
    </rPh>
    <rPh sb="3" eb="5">
      <t>ガッペイ</t>
    </rPh>
    <rPh sb="7" eb="9">
      <t>ゲンザイ</t>
    </rPh>
    <rPh sb="11" eb="14">
      <t>アチムラ</t>
    </rPh>
    <rPh sb="16" eb="18">
      <t>タンジョウ</t>
    </rPh>
    <phoneticPr fontId="1"/>
  </si>
  <si>
    <t>次は合併前の阿智村数値を使用しています。</t>
    <rPh sb="0" eb="1">
      <t>ツギ</t>
    </rPh>
    <rPh sb="2" eb="4">
      <t>ガッペイ</t>
    </rPh>
    <rPh sb="4" eb="5">
      <t>マエ</t>
    </rPh>
    <rPh sb="6" eb="9">
      <t>アチムラ</t>
    </rPh>
    <rPh sb="9" eb="11">
      <t>スウチ</t>
    </rPh>
    <rPh sb="12" eb="14">
      <t>シヨウ</t>
    </rPh>
    <phoneticPr fontId="1"/>
  </si>
  <si>
    <t>　位置　・　地勢　・　人口</t>
    <rPh sb="1" eb="3">
      <t>イチ</t>
    </rPh>
    <rPh sb="6" eb="8">
      <t>チセイ</t>
    </rPh>
    <rPh sb="11" eb="13">
      <t>ジンコウ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</si>
  <si>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</si>
  <si>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</si>
  <si>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周囲</t>
    <rPh sb="0" eb="2">
      <t>シュウイ</t>
    </rPh>
    <phoneticPr fontId="1"/>
  </si>
  <si>
    <t>面積</t>
    <rPh sb="0" eb="2">
      <t>メンセキ</t>
    </rPh>
    <phoneticPr fontId="1"/>
  </si>
  <si>
    <t>海抜</t>
    <rPh sb="0" eb="2">
      <t>カイバツ</t>
    </rPh>
    <phoneticPr fontId="1"/>
  </si>
  <si>
    <t>役場の位置</t>
    <rPh sb="0" eb="2">
      <t>ヤクバ</t>
    </rPh>
    <rPh sb="3" eb="5">
      <t>イチ</t>
    </rPh>
    <phoneticPr fontId="1"/>
  </si>
  <si>
    <t>標高</t>
    <rPh sb="0" eb="2">
      <t>ヒョウコウ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</si>
  <si>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</si>
  <si>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</si>
  <si>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北緯</t>
    <rPh sb="0" eb="2">
      <t>ホクイ</t>
    </rPh>
    <phoneticPr fontId="1"/>
  </si>
  <si>
    <t>東経</t>
    <rPh sb="0" eb="2">
      <t>トウケイ</t>
    </rPh>
    <phoneticPr fontId="1"/>
  </si>
  <si>
    <t>・村花、村木、村鳥</t>
    <rPh sb="1" eb="2">
      <t>ムラ</t>
    </rPh>
    <rPh sb="2" eb="3">
      <t>ハナ</t>
    </rPh>
    <rPh sb="4" eb="5">
      <t>ムラ</t>
    </rPh>
    <rPh sb="5" eb="6">
      <t>キ</t>
    </rPh>
    <rPh sb="7" eb="8">
      <t>ムラ</t>
    </rPh>
    <rPh sb="8" eb="9">
      <t>トリ</t>
    </rPh>
    <phoneticPr fontId="1"/>
  </si>
  <si>
    <t>村花</t>
    <rPh sb="0" eb="1">
      <t>ムラ</t>
    </rPh>
    <rPh sb="1" eb="2">
      <t>ハナ</t>
    </rPh>
    <phoneticPr fontId="1"/>
  </si>
  <si>
    <t>村木</t>
    <rPh sb="0" eb="1">
      <t>ムラ</t>
    </rPh>
    <rPh sb="1" eb="2">
      <t>キ</t>
    </rPh>
    <phoneticPr fontId="1"/>
  </si>
  <si>
    <t>村鳥</t>
    <rPh sb="0" eb="1">
      <t>ムラ</t>
    </rPh>
    <rPh sb="1" eb="2">
      <t>トリ</t>
    </rPh>
    <phoneticPr fontId="1"/>
  </si>
  <si>
    <t>福寿草・れんげつつじ・しだれざくら</t>
    <rPh sb="0" eb="3">
      <t>フクジュソウ</t>
    </rPh>
    <phoneticPr fontId="1"/>
  </si>
  <si>
    <t>栃の木・しらかば・なら</t>
    <rPh sb="0" eb="1">
      <t>トチ</t>
    </rPh>
    <rPh sb="2" eb="3">
      <t>キ</t>
    </rPh>
    <phoneticPr fontId="1"/>
  </si>
  <si>
    <t>・地目別土地面積</t>
    <rPh sb="1" eb="3">
      <t>チモク</t>
    </rPh>
    <rPh sb="3" eb="4">
      <t>ベツ</t>
    </rPh>
    <rPh sb="4" eb="6">
      <t>トチ</t>
    </rPh>
    <rPh sb="6" eb="8">
      <t>メンセキ</t>
    </rPh>
    <phoneticPr fontId="1"/>
  </si>
  <si>
    <t>（単位　：　面積㎢　構成比％）</t>
    <rPh sb="1" eb="3">
      <t>タンイ</t>
    </rPh>
    <rPh sb="6" eb="8">
      <t>メンセキ</t>
    </rPh>
    <rPh sb="10" eb="12">
      <t>コウセイ</t>
    </rPh>
    <rPh sb="12" eb="13">
      <t>ヒ</t>
    </rPh>
    <phoneticPr fontId="1"/>
  </si>
  <si>
    <t>地目</t>
    <rPh sb="0" eb="2">
      <t>チモク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</si>
  <si>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</si>
  <si>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</si>
  <si>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</si>
  <si>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</si>
  <si>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宅地</t>
    <rPh sb="0" eb="2">
      <t>タクチ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</si>
  <si>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</si>
  <si>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</si>
  <si>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構成比</t>
    <rPh sb="0" eb="3">
      <t>コウセイヒ</t>
    </rPh>
    <phoneticPr fontId="1"/>
  </si>
  <si>
    <t>観測地点　：　阿智村浪合　</t>
    <rPh sb="0" eb="2">
      <t>カンソク</t>
    </rPh>
    <rPh sb="2" eb="4">
      <t>チテン</t>
    </rPh>
    <rPh sb="7" eb="10">
      <t>アチムラ</t>
    </rPh>
    <rPh sb="10" eb="12">
      <t>ナミアイ</t>
    </rPh>
    <phoneticPr fontId="1"/>
  </si>
  <si>
    <t>（単位　：　降水量㎜　・　気温℃）</t>
    <rPh sb="1" eb="3">
      <t>タンイ</t>
    </rPh>
    <rPh sb="6" eb="9">
      <t>コウスイリョウ</t>
    </rPh>
    <rPh sb="13" eb="15">
      <t>キオン</t>
    </rPh>
    <phoneticPr fontId="1"/>
  </si>
  <si>
    <t>区分</t>
    <rPh sb="0" eb="2">
      <t>クブン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</si>
  <si>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</si>
  <si>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</si>
  <si>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</si>
  <si>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</si>
  <si>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</si>
  <si>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</si>
  <si>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</si>
  <si>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</si>
  <si>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</si>
  <si>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</si>
  <si>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</si>
  <si>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</si>
  <si>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年間</t>
    <rPh sb="0" eb="2">
      <t>ネンカン</t>
    </rPh>
    <phoneticPr fontId="1"/>
  </si>
  <si>
    <t>降水量（合計）</t>
    <rPh sb="0" eb="3">
      <t>コウスイリョウ</t>
    </rPh>
    <rPh sb="4" eb="6">
      <t>ゴウケイ</t>
    </rPh>
    <phoneticPr fontId="1"/>
  </si>
  <si>
    <t>最大1日降水量</t>
    <rPh sb="0" eb="2">
      <t>サイダイ</t>
    </rPh>
    <rPh sb="3" eb="4">
      <t>ヒ</t>
    </rPh>
    <rPh sb="4" eb="7">
      <t>コウスイリョウ</t>
    </rPh>
    <phoneticPr fontId="1"/>
  </si>
  <si>
    <t>最大1時間降水量</t>
    <rPh sb="0" eb="2">
      <t>サイダイ</t>
    </rPh>
    <rPh sb="3" eb="5">
      <t>ジカン</t>
    </rPh>
    <rPh sb="5" eb="8">
      <t>コウスイリョウ</t>
    </rPh>
    <phoneticPr fontId="1"/>
  </si>
  <si>
    <t>気温（極値）</t>
    <rPh sb="0" eb="2">
      <t>キオン</t>
    </rPh>
    <rPh sb="3" eb="5">
      <t>キョクチ</t>
    </rPh>
    <phoneticPr fontId="1"/>
  </si>
  <si>
    <t>平均</t>
    <rPh sb="0" eb="2">
      <t>ヘイキン</t>
    </rPh>
    <phoneticPr fontId="1"/>
  </si>
  <si>
    <t>-</t>
    <phoneticPr fontId="1"/>
  </si>
  <si>
    <t>観測地点　：　飯田市　　</t>
    <rPh sb="0" eb="2">
      <t>カンソク</t>
    </rPh>
    <rPh sb="2" eb="4">
      <t>チテン</t>
    </rPh>
    <rPh sb="7" eb="10">
      <t>イイダシ</t>
    </rPh>
    <phoneticPr fontId="1"/>
  </si>
  <si>
    <t>・人口　世帯数の推移</t>
    <rPh sb="1" eb="3">
      <t>ジンコウ</t>
    </rPh>
    <rPh sb="4" eb="7">
      <t>セタイスウ</t>
    </rPh>
    <rPh sb="8" eb="10">
      <t>スイイ</t>
    </rPh>
    <phoneticPr fontId="1"/>
  </si>
  <si>
    <t>世帯数（戸）</t>
    <rPh sb="0" eb="3">
      <t>セタイスウ</t>
    </rPh>
    <rPh sb="4" eb="5">
      <t>ト</t>
    </rPh>
    <phoneticPr fontId="1"/>
  </si>
  <si>
    <t>人　　　　　　口　（人）</t>
    <rPh sb="0" eb="1">
      <t>ヒト</t>
    </rPh>
    <rPh sb="7" eb="8">
      <t>クチ</t>
    </rPh>
    <rPh sb="10" eb="11">
      <t>ヒト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</si>
  <si>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</si>
  <si>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</si>
  <si>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</si>
  <si>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</si>
  <si>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</si>
  <si>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</si>
  <si>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</si>
  <si>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</si>
  <si>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</si>
  <si>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</si>
  <si>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</si>
  <si>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</si>
  <si>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</si>
  <si>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</si>
  <si>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</si>
  <si>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</si>
  <si>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</si>
  <si>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</si>
  <si>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</si>
  <si>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</si>
  <si>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</si>
  <si>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</si>
  <si>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</si>
  <si>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平成25年より外国人世帯含む　各年3月末日現在　（資料　：　住民基本台帳）</t>
    <rPh sb="0" eb="2">
      <t>ヘイセイ</t>
    </rPh>
    <rPh sb="4" eb="5">
      <t>ネン</t>
    </rPh>
    <rPh sb="7" eb="10">
      <t>ガイコクジン</t>
    </rPh>
    <rPh sb="10" eb="12">
      <t>セタイ</t>
    </rPh>
    <rPh sb="12" eb="13">
      <t>フク</t>
    </rPh>
    <phoneticPr fontId="1"/>
  </si>
  <si>
    <t>・5歳階級別人口</t>
    <rPh sb="2" eb="3">
      <t>サイ</t>
    </rPh>
    <rPh sb="3" eb="5">
      <t>カイキュウ</t>
    </rPh>
    <rPh sb="5" eb="6">
      <t>ベツ</t>
    </rPh>
    <rPh sb="6" eb="8">
      <t>ジンコウ</t>
    </rPh>
    <phoneticPr fontId="1"/>
  </si>
  <si>
    <t>（単位　：　人）</t>
    <rPh sb="1" eb="3">
      <t>タンイ</t>
    </rPh>
    <rPh sb="6" eb="7">
      <t>ヒト</t>
    </rPh>
    <phoneticPr fontId="1"/>
  </si>
  <si>
    <t>年齢</t>
    <rPh sb="0" eb="2">
      <t>ネンレイ</t>
    </rPh>
    <phoneticPr fontId="1"/>
  </si>
  <si>
    <t>計</t>
    <rPh sb="0" eb="1">
      <t>ケイ</t>
    </rPh>
    <phoneticPr fontId="1"/>
  </si>
  <si>
    <t>0～4歳</t>
    <rPh sb="3" eb="4">
      <t>サイ</t>
    </rPh>
    <phoneticPr fontId="1"/>
  </si>
  <si>
    <t>55～59歳</t>
    <rPh sb="5" eb="6">
      <t>サイ</t>
    </rPh>
    <phoneticPr fontId="1"/>
  </si>
  <si>
    <t>5～9歳</t>
    <rPh sb="3" eb="4">
      <t>サイ</t>
    </rPh>
    <phoneticPr fontId="1"/>
  </si>
  <si>
    <t>60～64歳</t>
    <rPh sb="5" eb="6">
      <t>サイ</t>
    </rPh>
    <phoneticPr fontId="1"/>
  </si>
  <si>
    <t>10～14歳</t>
    <rPh sb="5" eb="6">
      <t>サイ</t>
    </rPh>
    <phoneticPr fontId="1"/>
  </si>
  <si>
    <t>65～69歳</t>
    <rPh sb="5" eb="6">
      <t>サイ</t>
    </rPh>
    <phoneticPr fontId="1"/>
  </si>
  <si>
    <t>15～19歳</t>
    <rPh sb="5" eb="6">
      <t>サイ</t>
    </rPh>
    <phoneticPr fontId="1"/>
  </si>
  <si>
    <t>70～74歳</t>
    <rPh sb="5" eb="6">
      <t>サイ</t>
    </rPh>
    <phoneticPr fontId="1"/>
  </si>
  <si>
    <t>20～24歳</t>
    <rPh sb="5" eb="6">
      <t>サイ</t>
    </rPh>
    <phoneticPr fontId="1"/>
  </si>
  <si>
    <t>75～79歳</t>
    <rPh sb="5" eb="6">
      <t>サイ</t>
    </rPh>
    <phoneticPr fontId="1"/>
  </si>
  <si>
    <t>25～29歳</t>
    <rPh sb="5" eb="6">
      <t>サイ</t>
    </rPh>
    <phoneticPr fontId="1"/>
  </si>
  <si>
    <t>80～84歳</t>
    <rPh sb="5" eb="6">
      <t>サイ</t>
    </rPh>
    <phoneticPr fontId="1"/>
  </si>
  <si>
    <t>30～34歳</t>
    <rPh sb="5" eb="6">
      <t>サイ</t>
    </rPh>
    <phoneticPr fontId="1"/>
  </si>
  <si>
    <t>85～89歳</t>
    <rPh sb="5" eb="6">
      <t>サイ</t>
    </rPh>
    <phoneticPr fontId="1"/>
  </si>
  <si>
    <t>35～39歳</t>
    <rPh sb="5" eb="6">
      <t>サイ</t>
    </rPh>
    <phoneticPr fontId="1"/>
  </si>
  <si>
    <t>90～94歳</t>
    <rPh sb="5" eb="6">
      <t>サイ</t>
    </rPh>
    <phoneticPr fontId="1"/>
  </si>
  <si>
    <t>40～44歳</t>
    <rPh sb="5" eb="6">
      <t>サイ</t>
    </rPh>
    <phoneticPr fontId="1"/>
  </si>
  <si>
    <t>95～99歳</t>
    <rPh sb="5" eb="6">
      <t>サイ</t>
    </rPh>
    <phoneticPr fontId="1"/>
  </si>
  <si>
    <t>45～49歳</t>
    <rPh sb="5" eb="6">
      <t>サイ</t>
    </rPh>
    <phoneticPr fontId="1"/>
  </si>
  <si>
    <t>100歳以上</t>
    <rPh sb="3" eb="6">
      <t>サイイジョウ</t>
    </rPh>
    <phoneticPr fontId="1"/>
  </si>
  <si>
    <t>50～54歳</t>
    <rPh sb="5" eb="6">
      <t>サイ</t>
    </rPh>
    <phoneticPr fontId="1"/>
  </si>
  <si>
    <t>・部落人口・世帯数の状況</t>
    <rPh sb="1" eb="3">
      <t>ブラク</t>
    </rPh>
    <rPh sb="3" eb="5">
      <t>ジンコウ</t>
    </rPh>
    <rPh sb="6" eb="9">
      <t>セタイスウ</t>
    </rPh>
    <rPh sb="10" eb="12">
      <t>ジョウキョウ</t>
    </rPh>
    <phoneticPr fontId="1"/>
  </si>
  <si>
    <t>部　落</t>
    <rPh sb="0" eb="1">
      <t>ブ</t>
    </rPh>
    <rPh sb="2" eb="3">
      <t>オチ</t>
    </rPh>
    <phoneticPr fontId="1"/>
  </si>
  <si>
    <t>世帯数
（戸）</t>
    <rPh sb="0" eb="3">
      <t>セタイスウ</t>
    </rPh>
    <rPh sb="5" eb="6">
      <t>コ</t>
    </rPh>
    <phoneticPr fontId="1"/>
  </si>
  <si>
    <t>人　口
（人）</t>
    <rPh sb="0" eb="1">
      <t>ヒト</t>
    </rPh>
    <rPh sb="2" eb="3">
      <t>クチ</t>
    </rPh>
    <rPh sb="5" eb="6">
      <t>ニン</t>
    </rPh>
    <phoneticPr fontId="1"/>
  </si>
  <si>
    <t>1世帯当たり
人口（人）</t>
    <rPh sb="1" eb="3">
      <t>セタイ</t>
    </rPh>
    <rPh sb="3" eb="4">
      <t>ア</t>
    </rPh>
    <phoneticPr fontId="1"/>
  </si>
  <si>
    <t>洞</t>
    <rPh sb="0" eb="1">
      <t>ホラ</t>
    </rPh>
    <phoneticPr fontId="1"/>
  </si>
  <si>
    <t>合　　　　　　　　　計</t>
    <rPh sb="0" eb="1">
      <t>ア</t>
    </rPh>
    <rPh sb="10" eb="11">
      <t>ケイ</t>
    </rPh>
    <phoneticPr fontId="1"/>
  </si>
  <si>
    <t>・自治会別人口　・　世帯数の状況</t>
    <rPh sb="1" eb="4">
      <t>ジチカイ</t>
    </rPh>
    <rPh sb="4" eb="5">
      <t>ベツ</t>
    </rPh>
    <rPh sb="5" eb="7">
      <t>ジンコウ</t>
    </rPh>
    <rPh sb="10" eb="13">
      <t>セタイスウ</t>
    </rPh>
    <rPh sb="14" eb="16">
      <t>ジョウキョウ</t>
    </rPh>
    <phoneticPr fontId="1"/>
  </si>
  <si>
    <t>自治会組織名</t>
    <rPh sb="0" eb="3">
      <t>ジチカイ</t>
    </rPh>
    <rPh sb="3" eb="5">
      <t>ソシキ</t>
    </rPh>
    <rPh sb="5" eb="6">
      <t>メイ</t>
    </rPh>
    <phoneticPr fontId="1"/>
  </si>
  <si>
    <t>世帯数（戸）</t>
    <rPh sb="0" eb="3">
      <t>セタイスウ</t>
    </rPh>
    <rPh sb="4" eb="5">
      <t>コ</t>
    </rPh>
    <phoneticPr fontId="1"/>
  </si>
  <si>
    <t>人　　　　口　（人）</t>
    <rPh sb="0" eb="1">
      <t>ヒト</t>
    </rPh>
    <rPh sb="5" eb="6">
      <t>クチ</t>
    </rPh>
    <rPh sb="8" eb="9">
      <t>ヒト</t>
    </rPh>
    <phoneticPr fontId="1"/>
  </si>
  <si>
    <t>１世帯当たり
人口（人）</t>
    <rPh sb="1" eb="3">
      <t>セタイ</t>
    </rPh>
    <rPh sb="3" eb="4">
      <t>ア</t>
    </rPh>
    <rPh sb="7" eb="9">
      <t>ジンコウ</t>
    </rPh>
    <rPh sb="10" eb="11">
      <t>ニン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</si>
  <si>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</si>
  <si>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</si>
  <si>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上中関区自治会</t>
    <rPh sb="3" eb="4">
      <t>ク</t>
    </rPh>
    <phoneticPr fontId="1"/>
  </si>
  <si>
    <t>伍和自治会</t>
    <phoneticPr fontId="1"/>
  </si>
  <si>
    <t>合　　　　　計</t>
    <rPh sb="0" eb="1">
      <t>ア</t>
    </rPh>
    <rPh sb="6" eb="7">
      <t>ケイ</t>
    </rPh>
    <phoneticPr fontId="1"/>
  </si>
  <si>
    <t>・自治会別年齢　（５歳階級）　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ジンコウ</t>
    </rPh>
    <rPh sb="17" eb="18">
      <t>オヨ</t>
    </rPh>
    <rPh sb="19" eb="21">
      <t>ヘイキン</t>
    </rPh>
    <rPh sb="21" eb="23">
      <t>ネンレイ</t>
    </rPh>
    <phoneticPr fontId="1"/>
  </si>
  <si>
    <t>総数</t>
    <rPh sb="0" eb="2">
      <t>ソウスウ</t>
    </rPh>
    <phoneticPr fontId="1"/>
  </si>
  <si>
    <t>上中関</t>
    <rPh sb="0" eb="1">
      <t>カミ</t>
    </rPh>
    <rPh sb="1" eb="2">
      <t>ナカ</t>
    </rPh>
    <rPh sb="2" eb="3">
      <t>ゼキ</t>
    </rPh>
    <phoneticPr fontId="1"/>
  </si>
  <si>
    <t>中関</t>
    <rPh sb="0" eb="1">
      <t>ナカ</t>
    </rPh>
    <rPh sb="1" eb="2">
      <t>ゼキ</t>
    </rPh>
    <phoneticPr fontId="1"/>
  </si>
  <si>
    <t>駒場</t>
    <rPh sb="0" eb="2">
      <t>コマバ</t>
    </rPh>
    <phoneticPr fontId="1"/>
  </si>
  <si>
    <t>伍和</t>
    <rPh sb="0" eb="2">
      <t>ゴカ</t>
    </rPh>
    <phoneticPr fontId="1"/>
  </si>
  <si>
    <t>智里東</t>
    <rPh sb="0" eb="2">
      <t>チサト</t>
    </rPh>
    <rPh sb="2" eb="3">
      <t>ヒガシ</t>
    </rPh>
    <phoneticPr fontId="1"/>
  </si>
  <si>
    <t>智里西</t>
    <rPh sb="0" eb="2">
      <t>チサト</t>
    </rPh>
    <rPh sb="2" eb="3">
      <t>ニシ</t>
    </rPh>
    <phoneticPr fontId="1"/>
  </si>
  <si>
    <t>浪合</t>
    <rPh sb="0" eb="2">
      <t>ナミアイ</t>
    </rPh>
    <phoneticPr fontId="1"/>
  </si>
  <si>
    <t>清内路</t>
    <rPh sb="0" eb="3">
      <t>セイナイジ</t>
    </rPh>
    <phoneticPr fontId="1"/>
  </si>
  <si>
    <t>-</t>
  </si>
  <si>
    <t>不詳</t>
    <rPh sb="0" eb="2">
      <t>フショウ</t>
    </rPh>
    <phoneticPr fontId="1"/>
  </si>
  <si>
    <t>平均年齢</t>
    <rPh sb="0" eb="2">
      <t>ヘイキン</t>
    </rPh>
    <rPh sb="2" eb="4">
      <t>ネンレイ</t>
    </rPh>
    <phoneticPr fontId="1"/>
  </si>
  <si>
    <t>・自治会別年齢　（５歳階級）　男女別人口及び平均年齢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8" eb="20">
      <t>ジンコウ</t>
    </rPh>
    <rPh sb="20" eb="21">
      <t>オヨ</t>
    </rPh>
    <rPh sb="22" eb="24">
      <t>ヘイキン</t>
    </rPh>
    <rPh sb="24" eb="26">
      <t>ネンレイ</t>
    </rPh>
    <phoneticPr fontId="1"/>
  </si>
  <si>
    <t>・男</t>
    <rPh sb="1" eb="2">
      <t>オトコ</t>
    </rPh>
    <phoneticPr fontId="1"/>
  </si>
  <si>
    <t>・女</t>
    <rPh sb="1" eb="2">
      <t>オンナ</t>
    </rPh>
    <phoneticPr fontId="1"/>
  </si>
  <si>
    <t>・自治会別配偶関係、　男女別１５歳以上人口</t>
    <rPh sb="1" eb="3">
      <t>ジチ</t>
    </rPh>
    <rPh sb="3" eb="4">
      <t>カイ</t>
    </rPh>
    <rPh sb="4" eb="5">
      <t>ベツ</t>
    </rPh>
    <rPh sb="5" eb="7">
      <t>ハイグウ</t>
    </rPh>
    <rPh sb="7" eb="9">
      <t>カンケイ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1"/>
  </si>
  <si>
    <t>・総数</t>
    <rPh sb="1" eb="3">
      <t>ソウスウ</t>
    </rPh>
    <phoneticPr fontId="1"/>
  </si>
  <si>
    <t>総数</t>
    <rPh sb="0" eb="1">
      <t>ソウ</t>
    </rPh>
    <rPh sb="1" eb="2">
      <t>スウ</t>
    </rPh>
    <phoneticPr fontId="1"/>
  </si>
  <si>
    <t>未婚</t>
    <rPh sb="0" eb="1">
      <t>ミ</t>
    </rPh>
    <rPh sb="1" eb="2">
      <t>コン</t>
    </rPh>
    <phoneticPr fontId="1"/>
  </si>
  <si>
    <t>有配偶</t>
    <rPh sb="0" eb="1">
      <t>アリ</t>
    </rPh>
    <rPh sb="1" eb="2">
      <t>ハイ</t>
    </rPh>
    <rPh sb="2" eb="3">
      <t>グウ</t>
    </rPh>
    <phoneticPr fontId="1"/>
  </si>
  <si>
    <t>死別・離別</t>
    <rPh sb="0" eb="2">
      <t>シベツ</t>
    </rPh>
    <rPh sb="3" eb="5">
      <t>リベツ</t>
    </rPh>
    <phoneticPr fontId="1"/>
  </si>
  <si>
    <t>不詳</t>
    <rPh sb="0" eb="1">
      <t>フ</t>
    </rPh>
    <rPh sb="1" eb="2">
      <t>ショウ</t>
    </rPh>
    <phoneticPr fontId="1"/>
  </si>
  <si>
    <t>・自治会別世帯数、人員及び１世帯当たり人員</t>
    <rPh sb="1" eb="4">
      <t>ジチカイ</t>
    </rPh>
    <rPh sb="4" eb="5">
      <t>ベツ</t>
    </rPh>
    <rPh sb="5" eb="8">
      <t>セタイスウ</t>
    </rPh>
    <rPh sb="9" eb="11">
      <t>ジンイン</t>
    </rPh>
    <rPh sb="11" eb="12">
      <t>オヨ</t>
    </rPh>
    <rPh sb="14" eb="16">
      <t>セタイ</t>
    </rPh>
    <rPh sb="16" eb="17">
      <t>ア</t>
    </rPh>
    <rPh sb="19" eb="21">
      <t>ジンイン</t>
    </rPh>
    <phoneticPr fontId="1"/>
  </si>
  <si>
    <t>区　　分</t>
    <rPh sb="0" eb="1">
      <t>ク</t>
    </rPh>
    <rPh sb="3" eb="4">
      <t>ブン</t>
    </rPh>
    <phoneticPr fontId="1"/>
  </si>
  <si>
    <t>・人口動向</t>
    <rPh sb="1" eb="3">
      <t>ジンコウ</t>
    </rPh>
    <rPh sb="3" eb="5">
      <t>ドウコウ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</si>
  <si>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</si>
  <si>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</si>
  <si>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自然動態</t>
    <rPh sb="0" eb="2">
      <t>シゼン</t>
    </rPh>
    <rPh sb="2" eb="4">
      <t>ドウタイ</t>
    </rPh>
    <phoneticPr fontId="1"/>
  </si>
  <si>
    <t>出　　　生</t>
    <rPh sb="0" eb="1">
      <t>デ</t>
    </rPh>
    <rPh sb="4" eb="5">
      <t>セイ</t>
    </rPh>
    <phoneticPr fontId="1"/>
  </si>
  <si>
    <t>死　　　亡</t>
    <rPh sb="0" eb="1">
      <t>シ</t>
    </rPh>
    <rPh sb="4" eb="5">
      <t>ボウ</t>
    </rPh>
    <phoneticPr fontId="1"/>
  </si>
  <si>
    <t>増　　　減</t>
    <rPh sb="0" eb="1">
      <t>ゾウ</t>
    </rPh>
    <rPh sb="4" eb="5">
      <t>ゲン</t>
    </rPh>
    <phoneticPr fontId="1"/>
  </si>
  <si>
    <t>社会動態</t>
    <rPh sb="0" eb="2">
      <t>シャカイ</t>
    </rPh>
    <rPh sb="2" eb="4">
      <t>ドウタイ</t>
    </rPh>
    <phoneticPr fontId="1"/>
  </si>
  <si>
    <t>転　　　入</t>
    <rPh sb="0" eb="1">
      <t>テン</t>
    </rPh>
    <rPh sb="4" eb="5">
      <t>イ</t>
    </rPh>
    <phoneticPr fontId="1"/>
  </si>
  <si>
    <t>内県外</t>
    <rPh sb="0" eb="1">
      <t>ナイ</t>
    </rPh>
    <rPh sb="1" eb="3">
      <t>ケンガイ</t>
    </rPh>
    <phoneticPr fontId="1"/>
  </si>
  <si>
    <t>転　　　出</t>
    <rPh sb="0" eb="1">
      <t>テン</t>
    </rPh>
    <rPh sb="4" eb="5">
      <t>デ</t>
    </rPh>
    <phoneticPr fontId="1"/>
  </si>
  <si>
    <t>年間増減</t>
    <rPh sb="0" eb="2">
      <t>ネンカン</t>
    </rPh>
    <rPh sb="2" eb="4">
      <t>ゾウゲン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</si>
  <si>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</si>
  <si>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</si>
  <si>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</si>
  <si>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</si>
  <si>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</si>
  <si>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</si>
  <si>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年次</t>
    <rPh sb="0" eb="2">
      <t>ネンジ</t>
    </rPh>
    <phoneticPr fontId="1"/>
  </si>
  <si>
    <t>平成29年度</t>
    <rPh sb="0" eb="2">
      <t>ヘイセイ</t>
    </rPh>
    <rPh sb="4" eb="6">
      <t>ネンド</t>
    </rPh>
    <phoneticPr fontId="1"/>
  </si>
  <si>
    <t>16.1㎞</t>
    <phoneticPr fontId="1"/>
  </si>
  <si>
    <t>23.8㎞</t>
    <phoneticPr fontId="1"/>
  </si>
  <si>
    <t>79.0㎞</t>
    <phoneticPr fontId="1"/>
  </si>
  <si>
    <t>214.43㎢</t>
    <phoneticPr fontId="1"/>
  </si>
  <si>
    <t>2,191m</t>
    <phoneticPr fontId="1"/>
  </si>
  <si>
    <t>410m</t>
    <phoneticPr fontId="1"/>
  </si>
  <si>
    <t>35°26’38”</t>
    <phoneticPr fontId="1"/>
  </si>
  <si>
    <t>137°44’49”</t>
    <phoneticPr fontId="1"/>
  </si>
  <si>
    <t>538m</t>
    <phoneticPr fontId="1"/>
  </si>
  <si>
    <t>うぐいす</t>
    <phoneticPr fontId="1"/>
  </si>
  <si>
    <t>-</t>
    <phoneticPr fontId="1"/>
  </si>
  <si>
    <t>七久里</t>
    <rPh sb="0" eb="1">
      <t>ナナ</t>
    </rPh>
    <rPh sb="1" eb="2">
      <t>ヒサ</t>
    </rPh>
    <rPh sb="2" eb="3">
      <t>サト</t>
    </rPh>
    <phoneticPr fontId="1"/>
  </si>
  <si>
    <t>大沢</t>
    <rPh sb="0" eb="2">
      <t>オオサワ</t>
    </rPh>
    <phoneticPr fontId="1"/>
  </si>
  <si>
    <t>知久保</t>
    <rPh sb="0" eb="1">
      <t>チ</t>
    </rPh>
    <rPh sb="1" eb="2">
      <t>ク</t>
    </rPh>
    <rPh sb="2" eb="3">
      <t>ホ</t>
    </rPh>
    <phoneticPr fontId="1"/>
  </si>
  <si>
    <t>大野</t>
    <rPh sb="0" eb="2">
      <t>オオノ</t>
    </rPh>
    <phoneticPr fontId="1"/>
  </si>
  <si>
    <t>竪町</t>
    <rPh sb="0" eb="1">
      <t>タテ</t>
    </rPh>
    <rPh sb="1" eb="2">
      <t>チョウ</t>
    </rPh>
    <phoneticPr fontId="1"/>
  </si>
  <si>
    <t>中野</t>
    <rPh sb="0" eb="2">
      <t>ナカノ</t>
    </rPh>
    <phoneticPr fontId="1"/>
  </si>
  <si>
    <t>下西</t>
    <rPh sb="0" eb="1">
      <t>シモ</t>
    </rPh>
    <rPh sb="1" eb="2">
      <t>ニシ</t>
    </rPh>
    <phoneticPr fontId="1"/>
  </si>
  <si>
    <t>奥藤</t>
    <rPh sb="0" eb="1">
      <t>オク</t>
    </rPh>
    <rPh sb="1" eb="2">
      <t>フジ</t>
    </rPh>
    <phoneticPr fontId="1"/>
  </si>
  <si>
    <t>中関上</t>
    <rPh sb="0" eb="1">
      <t>ナカ</t>
    </rPh>
    <rPh sb="1" eb="2">
      <t>ゼキ</t>
    </rPh>
    <rPh sb="2" eb="3">
      <t>カミ</t>
    </rPh>
    <phoneticPr fontId="1"/>
  </si>
  <si>
    <t>中平</t>
    <rPh sb="0" eb="2">
      <t>ナカダイラ</t>
    </rPh>
    <phoneticPr fontId="1"/>
  </si>
  <si>
    <t>中関下</t>
    <rPh sb="0" eb="1">
      <t>ナカ</t>
    </rPh>
    <rPh sb="1" eb="2">
      <t>ゼキ</t>
    </rPh>
    <rPh sb="2" eb="3">
      <t>シモ</t>
    </rPh>
    <phoneticPr fontId="1"/>
  </si>
  <si>
    <t>伏谷</t>
    <rPh sb="0" eb="2">
      <t>フセヤ</t>
    </rPh>
    <phoneticPr fontId="1"/>
  </si>
  <si>
    <t>中関団地</t>
    <rPh sb="0" eb="1">
      <t>ナカ</t>
    </rPh>
    <rPh sb="1" eb="2">
      <t>ゼキ</t>
    </rPh>
    <rPh sb="2" eb="4">
      <t>ダンチ</t>
    </rPh>
    <phoneticPr fontId="1"/>
  </si>
  <si>
    <t>下平</t>
    <rPh sb="0" eb="2">
      <t>シモダイラ</t>
    </rPh>
    <phoneticPr fontId="1"/>
  </si>
  <si>
    <t>砂田</t>
    <rPh sb="0" eb="2">
      <t>スナタ</t>
    </rPh>
    <phoneticPr fontId="1"/>
  </si>
  <si>
    <t>昼神</t>
    <rPh sb="0" eb="2">
      <t>ヒルガミ</t>
    </rPh>
    <phoneticPr fontId="1"/>
  </si>
  <si>
    <t>馬場</t>
    <rPh sb="0" eb="2">
      <t>バンバ</t>
    </rPh>
    <phoneticPr fontId="1"/>
  </si>
  <si>
    <t>濃間</t>
    <rPh sb="0" eb="1">
      <t>ノウ</t>
    </rPh>
    <rPh sb="1" eb="2">
      <t>マ</t>
    </rPh>
    <phoneticPr fontId="1"/>
  </si>
  <si>
    <t>木戸脇</t>
    <rPh sb="0" eb="2">
      <t>キド</t>
    </rPh>
    <rPh sb="2" eb="3">
      <t>ワキ</t>
    </rPh>
    <phoneticPr fontId="1"/>
  </si>
  <si>
    <t>中央</t>
    <rPh sb="0" eb="2">
      <t>チュウオウ</t>
    </rPh>
    <phoneticPr fontId="1"/>
  </si>
  <si>
    <t>伝馬町</t>
    <rPh sb="0" eb="3">
      <t>デンマチョウ</t>
    </rPh>
    <phoneticPr fontId="1"/>
  </si>
  <si>
    <t>戸沢</t>
    <rPh sb="0" eb="2">
      <t>トザワ</t>
    </rPh>
    <phoneticPr fontId="1"/>
  </si>
  <si>
    <t>下町</t>
    <rPh sb="0" eb="1">
      <t>シモ</t>
    </rPh>
    <rPh sb="1" eb="2">
      <t>マチ</t>
    </rPh>
    <phoneticPr fontId="1"/>
  </si>
  <si>
    <t>園原</t>
    <rPh sb="0" eb="2">
      <t>ソノハラ</t>
    </rPh>
    <phoneticPr fontId="1"/>
  </si>
  <si>
    <t>栄町</t>
    <rPh sb="0" eb="2">
      <t>サカエチョウ</t>
    </rPh>
    <phoneticPr fontId="1"/>
  </si>
  <si>
    <t>横川</t>
    <rPh sb="0" eb="2">
      <t>ヨコカワ</t>
    </rPh>
    <phoneticPr fontId="1"/>
  </si>
  <si>
    <t>上町</t>
    <rPh sb="0" eb="2">
      <t>カミチョウ</t>
    </rPh>
    <phoneticPr fontId="1"/>
  </si>
  <si>
    <t>恩田</t>
    <rPh sb="0" eb="2">
      <t>オンダ</t>
    </rPh>
    <phoneticPr fontId="1"/>
  </si>
  <si>
    <t>市ノ沢</t>
    <rPh sb="0" eb="1">
      <t>イチ</t>
    </rPh>
    <rPh sb="2" eb="3">
      <t>サワ</t>
    </rPh>
    <phoneticPr fontId="1"/>
  </si>
  <si>
    <t>荒谷</t>
    <rPh sb="0" eb="2">
      <t>アラヤ</t>
    </rPh>
    <phoneticPr fontId="1"/>
  </si>
  <si>
    <t>大橋</t>
    <rPh sb="0" eb="2">
      <t>オオハシ</t>
    </rPh>
    <phoneticPr fontId="1"/>
  </si>
  <si>
    <t>宮の原</t>
    <rPh sb="0" eb="1">
      <t>ミヤ</t>
    </rPh>
    <rPh sb="2" eb="3">
      <t>ハラ</t>
    </rPh>
    <phoneticPr fontId="1"/>
  </si>
  <si>
    <t>曽山</t>
    <rPh sb="0" eb="2">
      <t>ソヤマ</t>
    </rPh>
    <phoneticPr fontId="1"/>
  </si>
  <si>
    <t>宮本</t>
    <rPh sb="0" eb="2">
      <t>ミヤモト</t>
    </rPh>
    <phoneticPr fontId="1"/>
  </si>
  <si>
    <t>古料</t>
    <rPh sb="0" eb="1">
      <t>フル</t>
    </rPh>
    <rPh sb="1" eb="2">
      <t>リョウ</t>
    </rPh>
    <phoneticPr fontId="1"/>
  </si>
  <si>
    <t>中下町</t>
    <rPh sb="0" eb="1">
      <t>ナカ</t>
    </rPh>
    <rPh sb="1" eb="2">
      <t>シモ</t>
    </rPh>
    <rPh sb="2" eb="3">
      <t>マチ</t>
    </rPh>
    <phoneticPr fontId="1"/>
  </si>
  <si>
    <t>下郷</t>
    <rPh sb="0" eb="2">
      <t>シモゴウ</t>
    </rPh>
    <phoneticPr fontId="1"/>
  </si>
  <si>
    <t>浪合上町</t>
    <rPh sb="0" eb="2">
      <t>ナミアイ</t>
    </rPh>
    <rPh sb="2" eb="4">
      <t>カミチョウ</t>
    </rPh>
    <phoneticPr fontId="1"/>
  </si>
  <si>
    <t>上郷</t>
    <rPh sb="0" eb="2">
      <t>カミゴウ</t>
    </rPh>
    <phoneticPr fontId="1"/>
  </si>
  <si>
    <t>治部坂</t>
    <rPh sb="0" eb="2">
      <t>ジブ</t>
    </rPh>
    <rPh sb="2" eb="3">
      <t>ザカ</t>
    </rPh>
    <phoneticPr fontId="1"/>
  </si>
  <si>
    <t>大鹿</t>
    <rPh sb="0" eb="2">
      <t>オオシカ</t>
    </rPh>
    <phoneticPr fontId="1"/>
  </si>
  <si>
    <t>上半堀</t>
    <rPh sb="0" eb="1">
      <t>カミ</t>
    </rPh>
    <rPh sb="1" eb="2">
      <t>ハン</t>
    </rPh>
    <rPh sb="2" eb="3">
      <t>ホリ</t>
    </rPh>
    <phoneticPr fontId="1"/>
  </si>
  <si>
    <t>下半堀</t>
    <rPh sb="0" eb="1">
      <t>シモ</t>
    </rPh>
    <rPh sb="1" eb="2">
      <t>ハン</t>
    </rPh>
    <rPh sb="2" eb="3">
      <t>ホリ</t>
    </rPh>
    <phoneticPr fontId="1"/>
  </si>
  <si>
    <t>日ノ入</t>
    <rPh sb="0" eb="1">
      <t>ヒ</t>
    </rPh>
    <rPh sb="2" eb="3">
      <t>イリ</t>
    </rPh>
    <phoneticPr fontId="1"/>
  </si>
  <si>
    <t>下清１</t>
    <rPh sb="0" eb="1">
      <t>シモ</t>
    </rPh>
    <rPh sb="1" eb="2">
      <t>セイ</t>
    </rPh>
    <phoneticPr fontId="1"/>
  </si>
  <si>
    <t>青見平</t>
    <rPh sb="0" eb="2">
      <t>アオミ</t>
    </rPh>
    <rPh sb="2" eb="3">
      <t>ダイラ</t>
    </rPh>
    <phoneticPr fontId="1"/>
  </si>
  <si>
    <t>下清２</t>
    <rPh sb="0" eb="1">
      <t>シモ</t>
    </rPh>
    <rPh sb="1" eb="2">
      <t>セイ</t>
    </rPh>
    <phoneticPr fontId="1"/>
  </si>
  <si>
    <t>原の平</t>
    <rPh sb="0" eb="1">
      <t>ハラ</t>
    </rPh>
    <rPh sb="2" eb="3">
      <t>タイラ</t>
    </rPh>
    <phoneticPr fontId="1"/>
  </si>
  <si>
    <t>上清１</t>
    <rPh sb="0" eb="1">
      <t>カミ</t>
    </rPh>
    <rPh sb="1" eb="2">
      <t>セイ</t>
    </rPh>
    <phoneticPr fontId="1"/>
  </si>
  <si>
    <t>寺尾</t>
    <rPh sb="0" eb="2">
      <t>テラオ</t>
    </rPh>
    <phoneticPr fontId="1"/>
  </si>
  <si>
    <t>上清２</t>
    <rPh sb="0" eb="1">
      <t>カミ</t>
    </rPh>
    <rPh sb="1" eb="2">
      <t>セイ</t>
    </rPh>
    <phoneticPr fontId="1"/>
  </si>
  <si>
    <t>西栗矢</t>
    <rPh sb="0" eb="1">
      <t>ニシ</t>
    </rPh>
    <rPh sb="1" eb="2">
      <t>クリ</t>
    </rPh>
    <rPh sb="2" eb="3">
      <t>ヤ</t>
    </rPh>
    <phoneticPr fontId="1"/>
  </si>
  <si>
    <t>東栗矢</t>
    <rPh sb="0" eb="1">
      <t>ヒガシ</t>
    </rPh>
    <rPh sb="1" eb="2">
      <t>クリ</t>
    </rPh>
    <rPh sb="2" eb="3">
      <t>ヤ</t>
    </rPh>
    <phoneticPr fontId="1"/>
  </si>
  <si>
    <t>丸山</t>
    <rPh sb="0" eb="2">
      <t>マルヤマ</t>
    </rPh>
    <phoneticPr fontId="1"/>
  </si>
  <si>
    <t>備中原</t>
    <rPh sb="0" eb="2">
      <t>ビッチュウ</t>
    </rPh>
    <rPh sb="2" eb="3">
      <t>バラ</t>
    </rPh>
    <phoneticPr fontId="1"/>
  </si>
  <si>
    <t>中関区自治会</t>
    <phoneticPr fontId="1"/>
  </si>
  <si>
    <t>駒場区自治会</t>
    <phoneticPr fontId="1"/>
  </si>
  <si>
    <t>智里東自治協議会</t>
    <phoneticPr fontId="1"/>
  </si>
  <si>
    <t>智里西自治会</t>
    <phoneticPr fontId="1"/>
  </si>
  <si>
    <t>浪合自治会</t>
    <phoneticPr fontId="1"/>
  </si>
  <si>
    <t>清内路自治会</t>
    <phoneticPr fontId="1"/>
  </si>
  <si>
    <t>・位　置</t>
    <rPh sb="1" eb="2">
      <t>クライ</t>
    </rPh>
    <rPh sb="3" eb="4">
      <t>チ</t>
    </rPh>
    <phoneticPr fontId="1"/>
  </si>
  <si>
    <t>30年</t>
    <rPh sb="2" eb="3">
      <t>ネン</t>
    </rPh>
    <phoneticPr fontId="1"/>
  </si>
  <si>
    <t>平成30年度</t>
    <rPh sb="0" eb="2">
      <t>ヘイセイ</t>
    </rPh>
    <rPh sb="4" eb="6">
      <t>ネンド</t>
    </rPh>
    <phoneticPr fontId="1"/>
  </si>
  <si>
    <t>31年</t>
    <rPh sb="2" eb="3">
      <t>ネン</t>
    </rPh>
    <phoneticPr fontId="1"/>
  </si>
  <si>
    <t>平成8年</t>
    <rPh sb="0" eb="2">
      <t>ヘイセイ</t>
    </rPh>
    <rPh sb="3" eb="4">
      <t>ネン</t>
    </rPh>
    <phoneticPr fontId="1"/>
  </si>
  <si>
    <t>H8年</t>
    <rPh sb="2" eb="3">
      <t>ネン</t>
    </rPh>
    <phoneticPr fontId="1"/>
  </si>
  <si>
    <t>R2年</t>
    <rPh sb="2" eb="3">
      <t>ネン</t>
    </rPh>
    <phoneticPr fontId="1"/>
  </si>
  <si>
    <t>令和2年</t>
    <rPh sb="0" eb="2">
      <t>レイワ</t>
    </rPh>
    <rPh sb="3" eb="4">
      <t>ネン</t>
    </rPh>
    <phoneticPr fontId="1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</si>
  <si>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"/>
  </si>
  <si>
    <t>R1</t>
    <phoneticPr fontId="1"/>
  </si>
  <si>
    <t>令和4年1月</t>
    <rPh sb="0" eb="2">
      <t>レイワ</t>
    </rPh>
    <rPh sb="3" eb="4">
      <t>ネン</t>
    </rPh>
    <rPh sb="5" eb="6">
      <t>ガツ</t>
    </rPh>
    <phoneticPr fontId="1"/>
  </si>
  <si>
    <t>　この「阿智村の統計2021」の数値は、合併以前の年</t>
    <rPh sb="4" eb="7">
      <t>アチムラ</t>
    </rPh>
    <rPh sb="8" eb="10">
      <t>トウケイ</t>
    </rPh>
    <rPh sb="16" eb="18">
      <t>スウチ</t>
    </rPh>
    <rPh sb="20" eb="22">
      <t>ガッペイ</t>
    </rPh>
    <rPh sb="22" eb="24">
      <t>イゼン</t>
    </rPh>
    <rPh sb="25" eb="26">
      <t>トシ</t>
    </rPh>
    <phoneticPr fontId="1"/>
  </si>
  <si>
    <t>・気象庁　気象統計情報　2021年</t>
    <rPh sb="1" eb="4">
      <t>キショウチョウ</t>
    </rPh>
    <rPh sb="5" eb="7">
      <t>キショウ</t>
    </rPh>
    <rPh sb="7" eb="9">
      <t>トウケイ</t>
    </rPh>
    <rPh sb="9" eb="11">
      <t>ジョウホウ</t>
    </rPh>
    <rPh sb="16" eb="17">
      <t>ネン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</si>
  <si>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ガンネン</t>
    </rPh>
    <phoneticPr fontId="1"/>
  </si>
  <si>
    <t>3年</t>
    <rPh sb="1" eb="2">
      <t>ネン</t>
    </rPh>
    <phoneticPr fontId="1"/>
  </si>
  <si>
    <t>H21</t>
  </si>
  <si>
    <t>H21</t>
    <phoneticPr fontId="1"/>
  </si>
  <si>
    <t>R1</t>
  </si>
  <si>
    <t>令和3年10月1日現在　（資料　：　住民基本台帳）</t>
    <rPh sb="0" eb="2">
      <t>レイワ</t>
    </rPh>
    <phoneticPr fontId="1"/>
  </si>
  <si>
    <t>総数(年齢)</t>
    <rPh sb="0" eb="2">
      <t>ソウスウ</t>
    </rPh>
    <rPh sb="3" eb="5">
      <t>ネンレイ</t>
    </rPh>
    <phoneticPr fontId="1"/>
  </si>
  <si>
    <t>一般世帯、1世帯当たり人員（人）</t>
    <rPh sb="0" eb="1">
      <t>イチ</t>
    </rPh>
    <rPh sb="1" eb="2">
      <t>ハン</t>
    </rPh>
    <rPh sb="2" eb="3">
      <t>ヨ</t>
    </rPh>
    <rPh sb="3" eb="4">
      <t>オビ</t>
    </rPh>
    <rPh sb="6" eb="7">
      <t>ヨ</t>
    </rPh>
    <rPh sb="7" eb="8">
      <t>オビ</t>
    </rPh>
    <rPh sb="8" eb="9">
      <t>ア</t>
    </rPh>
    <rPh sb="11" eb="12">
      <t>ヒト</t>
    </rPh>
    <rPh sb="12" eb="13">
      <t>イン</t>
    </rPh>
    <rPh sb="14" eb="15">
      <t>ヒト</t>
    </rPh>
    <phoneticPr fontId="1"/>
  </si>
  <si>
    <t>施設等の世帯、世帯人員（人）</t>
    <rPh sb="0" eb="1">
      <t>シ</t>
    </rPh>
    <rPh sb="1" eb="2">
      <t>セツ</t>
    </rPh>
    <rPh sb="2" eb="3">
      <t>トウ</t>
    </rPh>
    <rPh sb="4" eb="5">
      <t>ヨ</t>
    </rPh>
    <rPh sb="5" eb="6">
      <t>オビ</t>
    </rPh>
    <rPh sb="7" eb="8">
      <t>ヨ</t>
    </rPh>
    <rPh sb="8" eb="9">
      <t>オビ</t>
    </rPh>
    <rPh sb="9" eb="10">
      <t>ヒト</t>
    </rPh>
    <rPh sb="10" eb="11">
      <t>イン</t>
    </rPh>
    <rPh sb="12" eb="13">
      <t>ヒト</t>
    </rPh>
    <phoneticPr fontId="1"/>
  </si>
  <si>
    <t>（内訳）世帯人員が１人（戸）</t>
    <rPh sb="1" eb="3">
      <t>ウチワケ</t>
    </rPh>
    <rPh sb="4" eb="5">
      <t>ヨ</t>
    </rPh>
    <rPh sb="5" eb="6">
      <t>オビ</t>
    </rPh>
    <rPh sb="6" eb="7">
      <t>ヒト</t>
    </rPh>
    <rPh sb="7" eb="8">
      <t>イン</t>
    </rPh>
    <rPh sb="9" eb="11">
      <t>ヒトリ</t>
    </rPh>
    <rPh sb="12" eb="13">
      <t>ト</t>
    </rPh>
    <phoneticPr fontId="1"/>
  </si>
  <si>
    <t>（内訳）世帯人員が２人（戸）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</si>
  <si>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（内訳）世帯人員が３人（戸）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</si>
  <si>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（内訳）世帯人員が４人（戸）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</si>
  <si>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（内訳）世帯人員が５人（戸）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</si>
  <si>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（内訳）世帯人員が６人（戸）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1"/>
  </si>
  <si>
    <t>（内訳）世帯人員が７人以上（戸）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1" eb="13">
      <t>イジョウ</t>
    </rPh>
    <rPh sb="14" eb="15">
      <t>ト</t>
    </rPh>
    <phoneticPr fontId="1"/>
  </si>
  <si>
    <t>一　般　世　帯、世　帯　数（戸）</t>
    <rPh sb="0" eb="1">
      <t>イチ</t>
    </rPh>
    <rPh sb="2" eb="3">
      <t>ハン</t>
    </rPh>
    <rPh sb="4" eb="5">
      <t>ヨ</t>
    </rPh>
    <rPh sb="6" eb="7">
      <t>オビ</t>
    </rPh>
    <rPh sb="8" eb="9">
      <t>ヨ</t>
    </rPh>
    <rPh sb="10" eb="11">
      <t>オビ</t>
    </rPh>
    <rPh sb="12" eb="13">
      <t>カズ</t>
    </rPh>
    <rPh sb="14" eb="15">
      <t>ト</t>
    </rPh>
    <phoneticPr fontId="1"/>
  </si>
  <si>
    <t>施設等の世帯、世　帯　数　（戸）</t>
    <rPh sb="0" eb="1">
      <t>シ</t>
    </rPh>
    <rPh sb="1" eb="2">
      <t>セツ</t>
    </rPh>
    <rPh sb="2" eb="3">
      <t>トウ</t>
    </rPh>
    <rPh sb="4" eb="5">
      <t>ヨ</t>
    </rPh>
    <rPh sb="5" eb="6">
      <t>オビ</t>
    </rPh>
    <rPh sb="7" eb="8">
      <t>ヨ</t>
    </rPh>
    <rPh sb="9" eb="10">
      <t>オビ</t>
    </rPh>
    <rPh sb="11" eb="12">
      <t>カズ</t>
    </rPh>
    <rPh sb="14" eb="15">
      <t>ト</t>
    </rPh>
    <phoneticPr fontId="1"/>
  </si>
  <si>
    <t>　（総数）　　世　帯　数　（戸）</t>
    <rPh sb="2" eb="3">
      <t>ソウ</t>
    </rPh>
    <rPh sb="3" eb="4">
      <t>カズ</t>
    </rPh>
    <rPh sb="7" eb="8">
      <t>ヨ</t>
    </rPh>
    <rPh sb="9" eb="10">
      <t>オビ</t>
    </rPh>
    <rPh sb="11" eb="12">
      <t>カズ</t>
    </rPh>
    <rPh sb="14" eb="15">
      <t>ト</t>
    </rPh>
    <phoneticPr fontId="1"/>
  </si>
  <si>
    <t>　（総数）　世　帯　人　員　（人）</t>
    <rPh sb="2" eb="3">
      <t>ソウ</t>
    </rPh>
    <rPh sb="3" eb="4">
      <t>カズ</t>
    </rPh>
    <rPh sb="6" eb="7">
      <t>ヨ</t>
    </rPh>
    <rPh sb="8" eb="9">
      <t>オビ</t>
    </rPh>
    <rPh sb="10" eb="11">
      <t>ヒト</t>
    </rPh>
    <rPh sb="12" eb="13">
      <t>イン</t>
    </rPh>
    <rPh sb="15" eb="16">
      <t>ヒト</t>
    </rPh>
    <phoneticPr fontId="1"/>
  </si>
  <si>
    <t>一般世帯、世 帯 人 員 （人）</t>
    <rPh sb="0" eb="1">
      <t>イチ</t>
    </rPh>
    <rPh sb="1" eb="2">
      <t>ハン</t>
    </rPh>
    <rPh sb="2" eb="3">
      <t>ヨ</t>
    </rPh>
    <rPh sb="3" eb="4">
      <t>オビ</t>
    </rPh>
    <rPh sb="5" eb="6">
      <t>ヨ</t>
    </rPh>
    <rPh sb="7" eb="8">
      <t>オビ</t>
    </rPh>
    <rPh sb="9" eb="10">
      <t>ヒト</t>
    </rPh>
    <rPh sb="11" eb="12">
      <t>イン</t>
    </rPh>
    <rPh sb="14" eb="15">
      <t>ニン</t>
    </rPh>
    <phoneticPr fontId="1"/>
  </si>
  <si>
    <t>令和3年1月1日現在（資料　：　概要調書）</t>
    <phoneticPr fontId="1"/>
  </si>
  <si>
    <t>（資料　：　令和2年国勢調査）</t>
    <rPh sb="1" eb="3">
      <t>シリョウ</t>
    </rPh>
    <rPh sb="6" eb="8">
      <t>レイワ</t>
    </rPh>
    <rPh sb="9" eb="10">
      <t>ネン</t>
    </rPh>
    <rPh sb="10" eb="12">
      <t>コクセイ</t>
    </rPh>
    <rPh sb="12" eb="14">
      <t>チョウサ</t>
    </rPh>
    <phoneticPr fontId="1"/>
  </si>
  <si>
    <t>令和3年3月31日現在　（資料　：　住民基本台帳）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</si>
</sst>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;&quot;△ &quot;0"/>
    <numFmt numFmtId="179" formatCode="#,##0.0"/>
    <numFmt numFmtId="182" formatCode="#,##0.0;[Red]\-#,##0.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9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3" xfId="0" applyBorder="1" applyAlignment="1"/>
    <xf numFmtId="0" fontId="0" fillId="0" borderId="9" xfId="0" applyBorder="1" applyAlignment="1"/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/>
    <xf numFmtId="0" fontId="0" fillId="0" borderId="11" xfId="0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Fill="1"/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1" xfId="0" applyBorder="1"/>
    <xf numFmtId="38" fontId="0" fillId="0" borderId="1" xfId="0" applyNumberFormat="1" applyBorder="1"/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left" vertical="center"/>
    </xf>
    <xf numFmtId="38" fontId="0" fillId="0" borderId="0" xfId="1" applyFont="1" applyAlignment="1"/>
    <xf numFmtId="0" fontId="8" fillId="0" borderId="0" xfId="0" applyFont="1" applyFill="1" applyBorder="1" applyAlignment="1">
      <alignment vertical="center"/>
    </xf>
    <xf numFmtId="178" fontId="0" fillId="0" borderId="1" xfId="0" applyNumberFormat="1" applyBorder="1" applyAlignment="1">
      <alignment horizont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 wrapText="1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" fontId="0" fillId="0" borderId="3" xfId="0" applyNumberFormat="1" applyFill="1" applyBorder="1" applyAlignment="1"/>
    <xf numFmtId="0" fontId="0" fillId="0" borderId="3" xfId="0" applyFill="1" applyBorder="1" applyAlignment="1"/>
    <xf numFmtId="3" fontId="6" fillId="0" borderId="3" xfId="0" applyNumberFormat="1" applyFont="1" applyFill="1" applyBorder="1" applyAlignment="1"/>
    <xf numFmtId="0" fontId="6" fillId="0" borderId="3" xfId="0" applyFont="1" applyFill="1" applyBorder="1" applyAlignment="1"/>
    <xf numFmtId="0" fontId="0" fillId="0" borderId="0" xfId="0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8" fillId="2" borderId="0" xfId="0" applyFont="1" applyFill="1" applyBorder="1" applyAlignment="1"/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38" fontId="8" fillId="0" borderId="5" xfId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8" fontId="8" fillId="0" borderId="1" xfId="1" applyFont="1" applyBorder="1" applyAlignment="1">
      <alignment horizontal="right"/>
    </xf>
    <xf numFmtId="0" fontId="8" fillId="0" borderId="0" xfId="0" applyFont="1" applyBorder="1" applyAlignment="1">
      <alignment shrinkToFi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178" fontId="8" fillId="0" borderId="0" xfId="0" applyNumberFormat="1" applyFont="1" applyBorder="1" applyAlignment="1"/>
    <xf numFmtId="0" fontId="0" fillId="0" borderId="0" xfId="0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distributed" vertical="center" shrinkToFit="1"/>
    </xf>
    <xf numFmtId="38" fontId="0" fillId="0" borderId="1" xfId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right" vertical="center"/>
    </xf>
    <xf numFmtId="38" fontId="0" fillId="0" borderId="1" xfId="1" applyFont="1" applyBorder="1" applyAlignment="1"/>
    <xf numFmtId="38" fontId="0" fillId="0" borderId="1" xfId="1" applyFont="1" applyFill="1" applyBorder="1" applyAlignment="1">
      <alignment vertical="center"/>
    </xf>
    <xf numFmtId="38" fontId="0" fillId="0" borderId="1" xfId="1" applyFont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38" fontId="0" fillId="2" borderId="1" xfId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vertical="center"/>
    </xf>
    <xf numFmtId="40" fontId="0" fillId="2" borderId="1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0" fontId="8" fillId="2" borderId="1" xfId="1" applyNumberFormat="1" applyFont="1" applyFill="1" applyBorder="1" applyAlignment="1">
      <alignment vertical="center"/>
    </xf>
    <xf numFmtId="38" fontId="8" fillId="2" borderId="1" xfId="1" applyFont="1" applyFill="1" applyBorder="1" applyAlignment="1">
      <alignment vertical="center"/>
    </xf>
    <xf numFmtId="38" fontId="0" fillId="0" borderId="1" xfId="1" applyFont="1" applyFill="1" applyBorder="1" applyAlignment="1"/>
    <xf numFmtId="38" fontId="0" fillId="2" borderId="1" xfId="1" applyFont="1" applyFill="1" applyBorder="1" applyAlignment="1"/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38" fontId="8" fillId="0" borderId="1" xfId="1" applyFont="1" applyBorder="1" applyAlignment="1">
      <alignment vertical="center"/>
    </xf>
    <xf numFmtId="38" fontId="8" fillId="0" borderId="1" xfId="1" applyFont="1" applyBorder="1" applyAlignment="1">
      <alignment horizontal="right" vertical="center"/>
    </xf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8" fillId="2" borderId="5" xfId="1" applyFont="1" applyFill="1" applyBorder="1" applyAlignment="1">
      <alignment vertical="center"/>
    </xf>
    <xf numFmtId="38" fontId="0" fillId="0" borderId="0" xfId="0" applyNumberFormat="1" applyAlignment="1">
      <alignment vertical="center"/>
    </xf>
    <xf numFmtId="40" fontId="0" fillId="0" borderId="1" xfId="1" applyNumberFormat="1" applyFont="1" applyBorder="1" applyAlignment="1">
      <alignment vertical="center"/>
    </xf>
    <xf numFmtId="0" fontId="8" fillId="0" borderId="5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179" fontId="0" fillId="0" borderId="5" xfId="0" applyNumberFormat="1" applyBorder="1" applyAlignment="1">
      <alignment horizontal="right" shrinkToFit="1"/>
    </xf>
    <xf numFmtId="179" fontId="0" fillId="0" borderId="6" xfId="0" applyNumberFormat="1" applyBorder="1" applyAlignment="1">
      <alignment horizontal="right" shrinkToFit="1"/>
    </xf>
    <xf numFmtId="179" fontId="0" fillId="0" borderId="7" xfId="0" applyNumberFormat="1" applyBorder="1" applyAlignment="1">
      <alignment horizontal="right" shrinkToFit="1"/>
    </xf>
    <xf numFmtId="177" fontId="0" fillId="0" borderId="5" xfId="0" applyNumberFormat="1" applyBorder="1" applyAlignment="1">
      <alignment horizontal="right" shrinkToFit="1"/>
    </xf>
    <xf numFmtId="177" fontId="0" fillId="0" borderId="7" xfId="0" applyNumberFormat="1" applyBorder="1" applyAlignment="1">
      <alignment horizontal="right" shrinkToFit="1"/>
    </xf>
    <xf numFmtId="0" fontId="0" fillId="0" borderId="5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2" borderId="5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179" fontId="0" fillId="0" borderId="5" xfId="0" applyNumberFormat="1" applyBorder="1" applyAlignment="1">
      <alignment shrinkToFit="1"/>
    </xf>
    <xf numFmtId="179" fontId="0" fillId="0" borderId="6" xfId="0" applyNumberFormat="1" applyBorder="1" applyAlignment="1">
      <alignment shrinkToFit="1"/>
    </xf>
    <xf numFmtId="179" fontId="0" fillId="0" borderId="7" xfId="0" applyNumberFormat="1" applyBorder="1" applyAlignment="1">
      <alignment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0" fontId="0" fillId="0" borderId="5" xfId="1" applyNumberFormat="1" applyFont="1" applyFill="1" applyBorder="1" applyAlignment="1">
      <alignment horizontal="right"/>
    </xf>
    <xf numFmtId="40" fontId="0" fillId="0" borderId="6" xfId="1" applyNumberFormat="1" applyFont="1" applyFill="1" applyBorder="1" applyAlignment="1">
      <alignment horizontal="right"/>
    </xf>
    <xf numFmtId="40" fontId="0" fillId="0" borderId="7" xfId="1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176" fontId="0" fillId="0" borderId="6" xfId="0" applyNumberFormat="1" applyFill="1" applyBorder="1" applyAlignment="1">
      <alignment horizontal="right"/>
    </xf>
    <xf numFmtId="176" fontId="0" fillId="0" borderId="7" xfId="0" applyNumberFormat="1" applyFill="1" applyBorder="1" applyAlignment="1">
      <alignment horizontal="right"/>
    </xf>
    <xf numFmtId="182" fontId="0" fillId="0" borderId="5" xfId="1" applyNumberFormat="1" applyFont="1" applyFill="1" applyBorder="1" applyAlignment="1">
      <alignment horizontal="right"/>
    </xf>
    <xf numFmtId="182" fontId="0" fillId="0" borderId="6" xfId="1" applyNumberFormat="1" applyFont="1" applyFill="1" applyBorder="1" applyAlignment="1">
      <alignment horizontal="right"/>
    </xf>
    <xf numFmtId="182" fontId="0" fillId="0" borderId="7" xfId="1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Fill="1" applyBorder="1" applyAlignment="1">
      <alignment horizontal="right" shrinkToFit="1"/>
    </xf>
    <xf numFmtId="0" fontId="0" fillId="0" borderId="3" xfId="0" applyFill="1" applyBorder="1" applyAlignment="1">
      <alignment horizontal="right" shrinkToFit="1"/>
    </xf>
    <xf numFmtId="0" fontId="0" fillId="0" borderId="4" xfId="0" applyFill="1" applyBorder="1" applyAlignment="1">
      <alignment horizontal="right" shrinkToFit="1"/>
    </xf>
    <xf numFmtId="0" fontId="0" fillId="0" borderId="8" xfId="0" applyFill="1" applyBorder="1" applyAlignment="1">
      <alignment horizontal="right" shrinkToFit="1"/>
    </xf>
    <xf numFmtId="0" fontId="0" fillId="0" borderId="9" xfId="0" applyFill="1" applyBorder="1" applyAlignment="1">
      <alignment horizontal="right" shrinkToFit="1"/>
    </xf>
    <xf numFmtId="0" fontId="0" fillId="0" borderId="10" xfId="0" applyFill="1" applyBorder="1" applyAlignment="1">
      <alignment horizontal="right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3" fontId="0" fillId="3" borderId="5" xfId="0" applyNumberFormat="1" applyFill="1" applyBorder="1" applyAlignment="1"/>
    <xf numFmtId="3" fontId="0" fillId="3" borderId="6" xfId="0" applyNumberFormat="1" applyFill="1" applyBorder="1" applyAlignment="1"/>
    <xf numFmtId="3" fontId="0" fillId="3" borderId="7" xfId="0" applyNumberFormat="1" applyFill="1" applyBorder="1" applyAlignment="1"/>
    <xf numFmtId="3" fontId="6" fillId="3" borderId="5" xfId="0" applyNumberFormat="1" applyFont="1" applyFill="1" applyBorder="1" applyAlignment="1"/>
    <xf numFmtId="3" fontId="6" fillId="3" borderId="6" xfId="0" applyNumberFormat="1" applyFont="1" applyFill="1" applyBorder="1" applyAlignment="1"/>
    <xf numFmtId="3" fontId="6" fillId="3" borderId="7" xfId="0" applyNumberFormat="1" applyFont="1" applyFill="1" applyBorder="1" applyAlignment="1"/>
    <xf numFmtId="0" fontId="7" fillId="3" borderId="0" xfId="0" applyFont="1" applyFill="1" applyBorder="1" applyAlignment="1">
      <alignment horizontal="center"/>
    </xf>
    <xf numFmtId="0" fontId="0" fillId="3" borderId="6" xfId="0" applyFill="1" applyBorder="1" applyAlignment="1"/>
    <xf numFmtId="0" fontId="0" fillId="3" borderId="7" xfId="0" applyFill="1" applyBorder="1" applyAlignment="1"/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77" fontId="8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distributed" vertical="center" shrinkToFit="1"/>
    </xf>
    <xf numFmtId="0" fontId="8" fillId="0" borderId="6" xfId="0" applyFont="1" applyFill="1" applyBorder="1" applyAlignment="1">
      <alignment horizontal="distributed" vertical="center" shrinkToFit="1"/>
    </xf>
    <xf numFmtId="0" fontId="8" fillId="0" borderId="7" xfId="0" applyFont="1" applyFill="1" applyBorder="1" applyAlignment="1">
      <alignment horizontal="distributed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8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8" fontId="8" fillId="0" borderId="5" xfId="0" applyNumberFormat="1" applyFont="1" applyBorder="1" applyAlignment="1">
      <alignment horizontal="right"/>
    </xf>
    <xf numFmtId="178" fontId="8" fillId="0" borderId="6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人口　世帯数の推移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'3'!$AA$5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'3'!$Y$6:$Y$31</c:f>
              <c:strCache>
                <c:ptCount val="26"/>
                <c:pt idx="0">
                  <c:v>H8年</c:v>
                </c:pt>
                <c:pt idx="1">
                  <c:v>9年</c:v>
                </c:pt>
                <c:pt idx="2">
                  <c:v>10年</c:v>
                </c:pt>
                <c:pt idx="3">
                  <c:v>11年</c:v>
                </c:pt>
                <c:pt idx="4">
                  <c:v>12年</c:v>
                </c:pt>
                <c:pt idx="5">
                  <c:v>13年</c:v>
                </c:pt>
                <c:pt idx="6">
                  <c:v>14年</c:v>
                </c:pt>
                <c:pt idx="7">
                  <c:v>15年</c:v>
                </c:pt>
                <c:pt idx="8">
                  <c:v>16年</c:v>
                </c:pt>
                <c:pt idx="9">
                  <c:v>17年</c:v>
                </c:pt>
                <c:pt idx="10">
                  <c:v>18年</c:v>
                </c:pt>
                <c:pt idx="11">
                  <c:v>19年</c:v>
                </c:pt>
                <c:pt idx="12">
                  <c:v>20年</c:v>
                </c:pt>
                <c:pt idx="13">
                  <c:v>21年</c:v>
                </c:pt>
                <c:pt idx="14">
                  <c:v>22年</c:v>
                </c:pt>
                <c:pt idx="15">
                  <c:v>23年</c:v>
                </c:pt>
                <c:pt idx="16">
                  <c:v>24年</c:v>
                </c:pt>
                <c:pt idx="17">
                  <c:v>25年</c:v>
                </c:pt>
                <c:pt idx="18">
                  <c:v>26年</c:v>
                </c:pt>
                <c:pt idx="19">
                  <c:v>27年</c:v>
                </c:pt>
                <c:pt idx="20">
                  <c:v>28年</c:v>
                </c:pt>
                <c:pt idx="21">
                  <c:v>29年</c:v>
                </c:pt>
                <c:pt idx="22">
                  <c:v>30年</c:v>
                </c:pt>
                <c:pt idx="23">
                  <c:v>31年</c:v>
                </c:pt>
                <c:pt idx="24">
                  <c:v>R2年</c:v>
                </c:pt>
                <c:pt idx="25">
                  <c:v>R2年</c:v>
                </c:pt>
              </c:strCache>
            </c:strRef>
          </c:cat>
          <c:val>
            <c:numRef>
              <c:f>'3'!$AA$6:$AA$31</c:f>
              <c:numCache>
                <c:formatCode>#,##0</c:formatCode>
                <c:ptCount val="26"/>
                <c:pt idx="0">
                  <c:v>2993</c:v>
                </c:pt>
                <c:pt idx="1">
                  <c:v>2991</c:v>
                </c:pt>
                <c:pt idx="2">
                  <c:v>2972</c:v>
                </c:pt>
                <c:pt idx="3">
                  <c:v>2967</c:v>
                </c:pt>
                <c:pt idx="4">
                  <c:v>2957</c:v>
                </c:pt>
                <c:pt idx="5">
                  <c:v>2938</c:v>
                </c:pt>
                <c:pt idx="6">
                  <c:v>2917</c:v>
                </c:pt>
                <c:pt idx="7">
                  <c:v>2936</c:v>
                </c:pt>
                <c:pt idx="8">
                  <c:v>2918</c:v>
                </c:pt>
                <c:pt idx="9">
                  <c:v>2865</c:v>
                </c:pt>
                <c:pt idx="10">
                  <c:v>3200</c:v>
                </c:pt>
                <c:pt idx="11">
                  <c:v>3131</c:v>
                </c:pt>
                <c:pt idx="12">
                  <c:v>3109</c:v>
                </c:pt>
                <c:pt idx="13">
                  <c:v>3405</c:v>
                </c:pt>
                <c:pt idx="14">
                  <c:v>3366</c:v>
                </c:pt>
                <c:pt idx="15">
                  <c:v>3354</c:v>
                </c:pt>
                <c:pt idx="16">
                  <c:v>3308</c:v>
                </c:pt>
                <c:pt idx="17">
                  <c:v>3332</c:v>
                </c:pt>
                <c:pt idx="18">
                  <c:v>3273</c:v>
                </c:pt>
                <c:pt idx="19">
                  <c:v>3265</c:v>
                </c:pt>
                <c:pt idx="20">
                  <c:v>3221</c:v>
                </c:pt>
                <c:pt idx="21">
                  <c:v>3177</c:v>
                </c:pt>
                <c:pt idx="22">
                  <c:v>3145</c:v>
                </c:pt>
                <c:pt idx="23">
                  <c:v>3082</c:v>
                </c:pt>
                <c:pt idx="24">
                  <c:v>3046</c:v>
                </c:pt>
                <c:pt idx="25">
                  <c:v>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2-4CBD-864E-8E8C728BF540}"/>
            </c:ext>
          </c:extLst>
        </c:ser>
        <c:ser>
          <c:idx val="2"/>
          <c:order val="2"/>
          <c:tx>
            <c:strRef>
              <c:f>'3'!$AB$5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'3'!$Y$6:$Y$31</c:f>
              <c:strCache>
                <c:ptCount val="26"/>
                <c:pt idx="0">
                  <c:v>H8年</c:v>
                </c:pt>
                <c:pt idx="1">
                  <c:v>9年</c:v>
                </c:pt>
                <c:pt idx="2">
                  <c:v>10年</c:v>
                </c:pt>
                <c:pt idx="3">
                  <c:v>11年</c:v>
                </c:pt>
                <c:pt idx="4">
                  <c:v>12年</c:v>
                </c:pt>
                <c:pt idx="5">
                  <c:v>13年</c:v>
                </c:pt>
                <c:pt idx="6">
                  <c:v>14年</c:v>
                </c:pt>
                <c:pt idx="7">
                  <c:v>15年</c:v>
                </c:pt>
                <c:pt idx="8">
                  <c:v>16年</c:v>
                </c:pt>
                <c:pt idx="9">
                  <c:v>17年</c:v>
                </c:pt>
                <c:pt idx="10">
                  <c:v>18年</c:v>
                </c:pt>
                <c:pt idx="11">
                  <c:v>19年</c:v>
                </c:pt>
                <c:pt idx="12">
                  <c:v>20年</c:v>
                </c:pt>
                <c:pt idx="13">
                  <c:v>21年</c:v>
                </c:pt>
                <c:pt idx="14">
                  <c:v>22年</c:v>
                </c:pt>
                <c:pt idx="15">
                  <c:v>23年</c:v>
                </c:pt>
                <c:pt idx="16">
                  <c:v>24年</c:v>
                </c:pt>
                <c:pt idx="17">
                  <c:v>25年</c:v>
                </c:pt>
                <c:pt idx="18">
                  <c:v>26年</c:v>
                </c:pt>
                <c:pt idx="19">
                  <c:v>27年</c:v>
                </c:pt>
                <c:pt idx="20">
                  <c:v>28年</c:v>
                </c:pt>
                <c:pt idx="21">
                  <c:v>29年</c:v>
                </c:pt>
                <c:pt idx="22">
                  <c:v>30年</c:v>
                </c:pt>
                <c:pt idx="23">
                  <c:v>31年</c:v>
                </c:pt>
                <c:pt idx="24">
                  <c:v>R2年</c:v>
                </c:pt>
                <c:pt idx="25">
                  <c:v>R2年</c:v>
                </c:pt>
              </c:strCache>
            </c:strRef>
          </c:cat>
          <c:val>
            <c:numRef>
              <c:f>'3'!$AB$6:$AB$31</c:f>
              <c:numCache>
                <c:formatCode>#,##0</c:formatCode>
                <c:ptCount val="26"/>
                <c:pt idx="0">
                  <c:v>3180</c:v>
                </c:pt>
                <c:pt idx="1">
                  <c:v>3171</c:v>
                </c:pt>
                <c:pt idx="2">
                  <c:v>3165</c:v>
                </c:pt>
                <c:pt idx="3">
                  <c:v>3148</c:v>
                </c:pt>
                <c:pt idx="4">
                  <c:v>3148</c:v>
                </c:pt>
                <c:pt idx="5">
                  <c:v>3162</c:v>
                </c:pt>
                <c:pt idx="6">
                  <c:v>3134</c:v>
                </c:pt>
                <c:pt idx="7">
                  <c:v>3110</c:v>
                </c:pt>
                <c:pt idx="8">
                  <c:v>3113</c:v>
                </c:pt>
                <c:pt idx="9">
                  <c:v>3080</c:v>
                </c:pt>
                <c:pt idx="10">
                  <c:v>3430</c:v>
                </c:pt>
                <c:pt idx="11">
                  <c:v>3362</c:v>
                </c:pt>
                <c:pt idx="12">
                  <c:v>3357</c:v>
                </c:pt>
                <c:pt idx="13">
                  <c:v>3667</c:v>
                </c:pt>
                <c:pt idx="14">
                  <c:v>3596</c:v>
                </c:pt>
                <c:pt idx="15">
                  <c:v>3563</c:v>
                </c:pt>
                <c:pt idx="16">
                  <c:v>3520</c:v>
                </c:pt>
                <c:pt idx="17">
                  <c:v>3599</c:v>
                </c:pt>
                <c:pt idx="18">
                  <c:v>3537</c:v>
                </c:pt>
                <c:pt idx="19">
                  <c:v>3491</c:v>
                </c:pt>
                <c:pt idx="20">
                  <c:v>3435</c:v>
                </c:pt>
                <c:pt idx="21">
                  <c:v>3403</c:v>
                </c:pt>
                <c:pt idx="22">
                  <c:v>3366</c:v>
                </c:pt>
                <c:pt idx="23">
                  <c:v>3297</c:v>
                </c:pt>
                <c:pt idx="24">
                  <c:v>3228</c:v>
                </c:pt>
                <c:pt idx="25">
                  <c:v>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8973696"/>
        <c:axId val="48992256"/>
      </c:barChart>
      <c:lineChart>
        <c:grouping val="standard"/>
        <c:varyColors val="0"/>
        <c:ser>
          <c:idx val="0"/>
          <c:order val="0"/>
          <c:tx>
            <c:strRef>
              <c:f>'3'!$Z$5</c:f>
              <c:strCache>
                <c:ptCount val="1"/>
                <c:pt idx="0">
                  <c:v>世帯数（戸）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'3'!$Y$6:$Y$31</c:f>
              <c:strCache>
                <c:ptCount val="26"/>
                <c:pt idx="0">
                  <c:v>H8年</c:v>
                </c:pt>
                <c:pt idx="1">
                  <c:v>9年</c:v>
                </c:pt>
                <c:pt idx="2">
                  <c:v>10年</c:v>
                </c:pt>
                <c:pt idx="3">
                  <c:v>11年</c:v>
                </c:pt>
                <c:pt idx="4">
                  <c:v>12年</c:v>
                </c:pt>
                <c:pt idx="5">
                  <c:v>13年</c:v>
                </c:pt>
                <c:pt idx="6">
                  <c:v>14年</c:v>
                </c:pt>
                <c:pt idx="7">
                  <c:v>15年</c:v>
                </c:pt>
                <c:pt idx="8">
                  <c:v>16年</c:v>
                </c:pt>
                <c:pt idx="9">
                  <c:v>17年</c:v>
                </c:pt>
                <c:pt idx="10">
                  <c:v>18年</c:v>
                </c:pt>
                <c:pt idx="11">
                  <c:v>19年</c:v>
                </c:pt>
                <c:pt idx="12">
                  <c:v>20年</c:v>
                </c:pt>
                <c:pt idx="13">
                  <c:v>21年</c:v>
                </c:pt>
                <c:pt idx="14">
                  <c:v>22年</c:v>
                </c:pt>
                <c:pt idx="15">
                  <c:v>23年</c:v>
                </c:pt>
                <c:pt idx="16">
                  <c:v>24年</c:v>
                </c:pt>
                <c:pt idx="17">
                  <c:v>25年</c:v>
                </c:pt>
                <c:pt idx="18">
                  <c:v>26年</c:v>
                </c:pt>
                <c:pt idx="19">
                  <c:v>27年</c:v>
                </c:pt>
                <c:pt idx="20">
                  <c:v>28年</c:v>
                </c:pt>
                <c:pt idx="21">
                  <c:v>29年</c:v>
                </c:pt>
                <c:pt idx="22">
                  <c:v>30年</c:v>
                </c:pt>
                <c:pt idx="23">
                  <c:v>31年</c:v>
                </c:pt>
                <c:pt idx="24">
                  <c:v>R2年</c:v>
                </c:pt>
                <c:pt idx="25">
                  <c:v>R2年</c:v>
                </c:pt>
              </c:strCache>
            </c:strRef>
          </c:cat>
          <c:val>
            <c:numRef>
              <c:f>'3'!$Z$6:$Z$31</c:f>
              <c:numCache>
                <c:formatCode>#,##0</c:formatCode>
                <c:ptCount val="26"/>
                <c:pt idx="0">
                  <c:v>1740</c:v>
                </c:pt>
                <c:pt idx="1">
                  <c:v>1747</c:v>
                </c:pt>
                <c:pt idx="2">
                  <c:v>1750</c:v>
                </c:pt>
                <c:pt idx="3">
                  <c:v>1760</c:v>
                </c:pt>
                <c:pt idx="4">
                  <c:v>1763</c:v>
                </c:pt>
                <c:pt idx="5">
                  <c:v>1766</c:v>
                </c:pt>
                <c:pt idx="6">
                  <c:v>1771</c:v>
                </c:pt>
                <c:pt idx="7">
                  <c:v>1799</c:v>
                </c:pt>
                <c:pt idx="8">
                  <c:v>1798</c:v>
                </c:pt>
                <c:pt idx="9">
                  <c:v>1782</c:v>
                </c:pt>
                <c:pt idx="10">
                  <c:v>2081</c:v>
                </c:pt>
                <c:pt idx="11">
                  <c:v>2063</c:v>
                </c:pt>
                <c:pt idx="12">
                  <c:v>2060</c:v>
                </c:pt>
                <c:pt idx="13">
                  <c:v>2316</c:v>
                </c:pt>
                <c:pt idx="14">
                  <c:v>2328</c:v>
                </c:pt>
                <c:pt idx="15">
                  <c:v>2342</c:v>
                </c:pt>
                <c:pt idx="16">
                  <c:v>2341</c:v>
                </c:pt>
                <c:pt idx="17">
                  <c:v>2406</c:v>
                </c:pt>
                <c:pt idx="18">
                  <c:v>2382</c:v>
                </c:pt>
                <c:pt idx="19">
                  <c:v>2383</c:v>
                </c:pt>
                <c:pt idx="20">
                  <c:v>2361</c:v>
                </c:pt>
                <c:pt idx="21">
                  <c:v>2368</c:v>
                </c:pt>
                <c:pt idx="22">
                  <c:v>2371</c:v>
                </c:pt>
                <c:pt idx="23">
                  <c:v>2360</c:v>
                </c:pt>
                <c:pt idx="24">
                  <c:v>2354</c:v>
                </c:pt>
                <c:pt idx="25">
                  <c:v>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0448"/>
        <c:axId val="48994176"/>
      </c:lineChart>
      <c:dateAx>
        <c:axId val="48973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92256"/>
        <c:crosses val="autoZero"/>
        <c:auto val="0"/>
        <c:lblOffset val="100"/>
        <c:baseTimeUnit val="days"/>
        <c:majorUnit val="2"/>
        <c:minorUnit val="1"/>
      </c:dateAx>
      <c:valAx>
        <c:axId val="48992256"/>
        <c:scaling>
          <c:orientation val="minMax"/>
          <c:max val="4000"/>
          <c:min val="2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7.0342714567203826E-2"/>
              <c:y val="2.4962108687595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73696"/>
        <c:crosses val="autoZero"/>
        <c:crossBetween val="between"/>
        <c:majorUnit val="500"/>
      </c:valAx>
      <c:valAx>
        <c:axId val="48994176"/>
        <c:scaling>
          <c:orientation val="minMax"/>
          <c:max val="2500"/>
          <c:min val="-25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87103835662679296"/>
              <c:y val="2.3677021776131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00448"/>
        <c:crosses val="max"/>
        <c:crossBetween val="between"/>
      </c:valAx>
      <c:dateAx>
        <c:axId val="490004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8994176"/>
        <c:crosses val="max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５歳階級別人口</a:t>
            </a:r>
          </a:p>
        </c:rich>
      </c:tx>
      <c:layout>
        <c:manualLayout>
          <c:xMode val="edge"/>
          <c:yMode val="edge"/>
          <c:x val="0.44026390194354326"/>
          <c:y val="1.5960477222458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46303427225777"/>
          <c:y val="6.774335887754418E-2"/>
          <c:w val="0.86940500110573327"/>
          <c:h val="0.89520025275145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'4'!$M$4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'4'!$M$5:$M$25</c:f>
              <c:numCache>
                <c:formatCode>General</c:formatCode>
                <c:ptCount val="21"/>
                <c:pt idx="0">
                  <c:v>-105</c:v>
                </c:pt>
                <c:pt idx="1">
                  <c:v>-148</c:v>
                </c:pt>
                <c:pt idx="2">
                  <c:v>-162</c:v>
                </c:pt>
                <c:pt idx="3">
                  <c:v>-148</c:v>
                </c:pt>
                <c:pt idx="4">
                  <c:v>-145</c:v>
                </c:pt>
                <c:pt idx="5">
                  <c:v>-109</c:v>
                </c:pt>
                <c:pt idx="6">
                  <c:v>-149</c:v>
                </c:pt>
                <c:pt idx="7">
                  <c:v>-150</c:v>
                </c:pt>
                <c:pt idx="8">
                  <c:v>-162</c:v>
                </c:pt>
                <c:pt idx="9">
                  <c:v>-169</c:v>
                </c:pt>
                <c:pt idx="10">
                  <c:v>-170</c:v>
                </c:pt>
                <c:pt idx="11">
                  <c:v>-205</c:v>
                </c:pt>
                <c:pt idx="12">
                  <c:v>-219</c:v>
                </c:pt>
                <c:pt idx="13">
                  <c:v>-243</c:v>
                </c:pt>
                <c:pt idx="14">
                  <c:v>-277</c:v>
                </c:pt>
                <c:pt idx="15">
                  <c:v>-145</c:v>
                </c:pt>
                <c:pt idx="16">
                  <c:v>-135</c:v>
                </c:pt>
                <c:pt idx="17">
                  <c:v>-92</c:v>
                </c:pt>
                <c:pt idx="18">
                  <c:v>-50</c:v>
                </c:pt>
                <c:pt idx="19">
                  <c:v>-12</c:v>
                </c:pt>
                <c:pt idx="20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3-4773-A6FC-A6351B0327DD}"/>
            </c:ext>
          </c:extLst>
        </c:ser>
        <c:ser>
          <c:idx val="1"/>
          <c:order val="1"/>
          <c:tx>
            <c:strRef>
              <c:f>'4'!$N$4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'4'!$N$5:$N$25</c:f>
              <c:numCache>
                <c:formatCode>General</c:formatCode>
                <c:ptCount val="21"/>
                <c:pt idx="0">
                  <c:v>92</c:v>
                </c:pt>
                <c:pt idx="1">
                  <c:v>121</c:v>
                </c:pt>
                <c:pt idx="2">
                  <c:v>137</c:v>
                </c:pt>
                <c:pt idx="3">
                  <c:v>147</c:v>
                </c:pt>
                <c:pt idx="4">
                  <c:v>105</c:v>
                </c:pt>
                <c:pt idx="5">
                  <c:v>114</c:v>
                </c:pt>
                <c:pt idx="6">
                  <c:v>113</c:v>
                </c:pt>
                <c:pt idx="7">
                  <c:v>149</c:v>
                </c:pt>
                <c:pt idx="8">
                  <c:v>163</c:v>
                </c:pt>
                <c:pt idx="9">
                  <c:v>187</c:v>
                </c:pt>
                <c:pt idx="10">
                  <c:v>174</c:v>
                </c:pt>
                <c:pt idx="11">
                  <c:v>188</c:v>
                </c:pt>
                <c:pt idx="12">
                  <c:v>220</c:v>
                </c:pt>
                <c:pt idx="13">
                  <c:v>255</c:v>
                </c:pt>
                <c:pt idx="14">
                  <c:v>249</c:v>
                </c:pt>
                <c:pt idx="15">
                  <c:v>165</c:v>
                </c:pt>
                <c:pt idx="16">
                  <c:v>191</c:v>
                </c:pt>
                <c:pt idx="17">
                  <c:v>189</c:v>
                </c:pt>
                <c:pt idx="18">
                  <c:v>136</c:v>
                </c:pt>
                <c:pt idx="19">
                  <c:v>56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3-4773-A6FC-A6351B03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614848"/>
        <c:axId val="49616768"/>
      </c:barChart>
      <c:catAx>
        <c:axId val="49614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11587084861991248"/>
              <c:y val="3.66711164235125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167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6271720207594271"/>
              <c:y val="3.3504434862262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484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配偶者関係（総数）</a:t>
            </a:r>
          </a:p>
        </c:rich>
      </c:tx>
      <c:layout>
        <c:manualLayout>
          <c:xMode val="edge"/>
          <c:yMode val="edge"/>
          <c:x val="0.33611111111111114"/>
          <c:y val="1.270367559680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総数</c:v>
          </c:tx>
          <c:spPr>
            <a:ln w="190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83-47E0-9E2F-16EFC708F837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83-47E0-9E2F-16EFC708F837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83-47E0-9E2F-16EFC708F837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83-47E0-9E2F-16EFC708F837}"/>
              </c:ext>
            </c:extLst>
          </c:dPt>
          <c:dLbls>
            <c:dLbl>
              <c:idx val="0"/>
              <c:layout>
                <c:manualLayout>
                  <c:x val="8.3037652453642752E-3"/>
                  <c:y val="2.339907921859604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3-47E0-9E2F-16EFC708F837}"/>
                </c:ext>
              </c:extLst>
            </c:dLbl>
            <c:dLbl>
              <c:idx val="2"/>
              <c:layout>
                <c:manualLayout>
                  <c:x val="-9.964518294437133E-2"/>
                  <c:y val="3.7438526749753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3-47E0-9E2F-16EFC708F83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'8'!$P$7:$P$10</c:f>
              <c:strCache>
                <c:ptCount val="4"/>
                <c:pt idx="0">
                  <c:v>未婚</c:v>
                </c:pt>
                <c:pt idx="1">
                  <c:v>有配偶</c:v>
                </c:pt>
                <c:pt idx="2">
                  <c:v>死別・離別</c:v>
                </c:pt>
                <c:pt idx="3">
                  <c:v>不詳</c:v>
                </c:pt>
              </c:strCache>
            </c:strRef>
          </c:cat>
          <c:val>
            <c:numRef>
              <c:f>'8'!$Q$7:$Q$10</c:f>
              <c:numCache>
                <c:formatCode>#,##0_);[Red]\(#,##0\)</c:formatCode>
                <c:ptCount val="4"/>
                <c:pt idx="0">
                  <c:v>1119</c:v>
                </c:pt>
                <c:pt idx="1">
                  <c:v>3175</c:v>
                </c:pt>
                <c:pt idx="2">
                  <c:v>969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83-47E0-9E2F-16EFC708F8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自然動態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'10'!$AG$5</c:f>
              <c:strCache>
                <c:ptCount val="1"/>
                <c:pt idx="0">
                  <c:v>出生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R1</c:v>
                </c:pt>
                <c:pt idx="11">
                  <c:v>2</c:v>
                </c:pt>
              </c:strCache>
            </c:strRef>
          </c:cat>
          <c:val>
            <c:numRef>
              <c:f>'10'!$AH$5:$AS$5</c:f>
              <c:numCache>
                <c:formatCode>General</c:formatCode>
                <c:ptCount val="12"/>
                <c:pt idx="0">
                  <c:v>48</c:v>
                </c:pt>
                <c:pt idx="1">
                  <c:v>70</c:v>
                </c:pt>
                <c:pt idx="2">
                  <c:v>41</c:v>
                </c:pt>
                <c:pt idx="3">
                  <c:v>67</c:v>
                </c:pt>
                <c:pt idx="4">
                  <c:v>49</c:v>
                </c:pt>
                <c:pt idx="5">
                  <c:v>56</c:v>
                </c:pt>
                <c:pt idx="6">
                  <c:v>54</c:v>
                </c:pt>
                <c:pt idx="7">
                  <c:v>44</c:v>
                </c:pt>
                <c:pt idx="8">
                  <c:v>43</c:v>
                </c:pt>
                <c:pt idx="9" formatCode="0;&quot;△ &quot;0">
                  <c:v>44</c:v>
                </c:pt>
                <c:pt idx="10">
                  <c:v>42</c:v>
                </c:pt>
                <c:pt idx="11" formatCode="0;&quot;△ &quot;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6C8-8967-91D8D65805E6}"/>
            </c:ext>
          </c:extLst>
        </c:ser>
        <c:ser>
          <c:idx val="1"/>
          <c:order val="1"/>
          <c:tx>
            <c:strRef>
              <c:f>'10'!$AG$6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R1</c:v>
                </c:pt>
                <c:pt idx="11">
                  <c:v>2</c:v>
                </c:pt>
              </c:strCache>
            </c:strRef>
          </c:cat>
          <c:val>
            <c:numRef>
              <c:f>'10'!$AH$6:$AS$6</c:f>
              <c:numCache>
                <c:formatCode>General</c:formatCode>
                <c:ptCount val="12"/>
                <c:pt idx="0">
                  <c:v>81</c:v>
                </c:pt>
                <c:pt idx="1">
                  <c:v>99</c:v>
                </c:pt>
                <c:pt idx="2">
                  <c:v>117</c:v>
                </c:pt>
                <c:pt idx="3">
                  <c:v>101</c:v>
                </c:pt>
                <c:pt idx="4">
                  <c:v>99</c:v>
                </c:pt>
                <c:pt idx="5">
                  <c:v>87</c:v>
                </c:pt>
                <c:pt idx="6">
                  <c:v>106</c:v>
                </c:pt>
                <c:pt idx="7">
                  <c:v>113</c:v>
                </c:pt>
                <c:pt idx="8">
                  <c:v>111</c:v>
                </c:pt>
                <c:pt idx="9" formatCode="0;&quot;△ &quot;0">
                  <c:v>111</c:v>
                </c:pt>
                <c:pt idx="10">
                  <c:v>102</c:v>
                </c:pt>
                <c:pt idx="11" formatCode="0;&quot;△ &quot;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8-46C8-8967-91D8D658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577344"/>
        <c:axId val="49607808"/>
      </c:barChart>
      <c:catAx>
        <c:axId val="495773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7808"/>
        <c:crosses val="autoZero"/>
        <c:auto val="1"/>
        <c:lblAlgn val="ctr"/>
        <c:lblOffset val="100"/>
        <c:noMultiLvlLbl val="0"/>
      </c:catAx>
      <c:valAx>
        <c:axId val="49607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57734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社会動態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'10'!$AG$8</c:f>
              <c:strCache>
                <c:ptCount val="1"/>
                <c:pt idx="0">
                  <c:v>転入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R1</c:v>
                </c:pt>
                <c:pt idx="11">
                  <c:v>2</c:v>
                </c:pt>
              </c:strCache>
            </c:strRef>
          </c:cat>
          <c:val>
            <c:numRef>
              <c:f>'10'!$AH$8:$AS$8</c:f>
              <c:numCache>
                <c:formatCode>General</c:formatCode>
                <c:ptCount val="12"/>
                <c:pt idx="0">
                  <c:v>189</c:v>
                </c:pt>
                <c:pt idx="1">
                  <c:v>233</c:v>
                </c:pt>
                <c:pt idx="2">
                  <c:v>200</c:v>
                </c:pt>
                <c:pt idx="3">
                  <c:v>229</c:v>
                </c:pt>
                <c:pt idx="4">
                  <c:v>209</c:v>
                </c:pt>
                <c:pt idx="5">
                  <c:v>195</c:v>
                </c:pt>
                <c:pt idx="6">
                  <c:v>184</c:v>
                </c:pt>
                <c:pt idx="7">
                  <c:v>209</c:v>
                </c:pt>
                <c:pt idx="8">
                  <c:v>186</c:v>
                </c:pt>
                <c:pt idx="9" formatCode="0;&quot;△ &quot;0">
                  <c:v>183</c:v>
                </c:pt>
                <c:pt idx="10">
                  <c:v>203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E-4D1E-94E2-B1055778D733}"/>
            </c:ext>
          </c:extLst>
        </c:ser>
        <c:ser>
          <c:idx val="1"/>
          <c:order val="1"/>
          <c:tx>
            <c:strRef>
              <c:f>'10'!$AG$9</c:f>
              <c:strCache>
                <c:ptCount val="1"/>
                <c:pt idx="0">
                  <c:v>転出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R1</c:v>
                </c:pt>
                <c:pt idx="11">
                  <c:v>2</c:v>
                </c:pt>
              </c:strCache>
            </c:strRef>
          </c:cat>
          <c:val>
            <c:numRef>
              <c:f>'10'!$AH$9:$AS$9</c:f>
              <c:numCache>
                <c:formatCode>General</c:formatCode>
                <c:ptCount val="12"/>
                <c:pt idx="0">
                  <c:v>270</c:v>
                </c:pt>
                <c:pt idx="1">
                  <c:v>248</c:v>
                </c:pt>
                <c:pt idx="2">
                  <c:v>217</c:v>
                </c:pt>
                <c:pt idx="3">
                  <c:v>220</c:v>
                </c:pt>
                <c:pt idx="4">
                  <c:v>285</c:v>
                </c:pt>
                <c:pt idx="5">
                  <c:v>220</c:v>
                </c:pt>
                <c:pt idx="6">
                  <c:v>231</c:v>
                </c:pt>
                <c:pt idx="7">
                  <c:v>212</c:v>
                </c:pt>
                <c:pt idx="8">
                  <c:v>187</c:v>
                </c:pt>
                <c:pt idx="9" formatCode="0;&quot;△ &quot;0">
                  <c:v>250</c:v>
                </c:pt>
                <c:pt idx="10">
                  <c:v>246</c:v>
                </c:pt>
                <c:pt idx="1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E-4D1E-94E2-B1055778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978368"/>
        <c:axId val="49980160"/>
      </c:barChart>
      <c:catAx>
        <c:axId val="499783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80160"/>
        <c:crosses val="autoZero"/>
        <c:auto val="1"/>
        <c:lblAlgn val="ctr"/>
        <c:lblOffset val="100"/>
        <c:noMultiLvlLbl val="0"/>
      </c:catAx>
      <c:valAx>
        <c:axId val="49980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7836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52250</xdr:colOff>
      <xdr:row>0</xdr:row>
      <xdr:rowOff>153849</xdr:rowOff>
    </xdr:from>
    <xdr:to>
      <xdr:col>32</xdr:col>
      <xdr:colOff>147676</xdr:colOff>
      <xdr:row>14</xdr:row>
      <xdr:rowOff>14287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E2B312-C063-4D0C-A9E0-6A05A42E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175" y="153849"/>
          <a:ext cx="2886251" cy="2260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49652</xdr:colOff>
      <xdr:row>33</xdr:row>
      <xdr:rowOff>1</xdr:rowOff>
    </xdr:from>
    <xdr:to>
      <xdr:col>21</xdr:col>
      <xdr:colOff>249621</xdr:colOff>
      <xdr:row>58</xdr:row>
      <xdr:rowOff>166688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BD7CA1-515B-49BE-A1C6-5AE5F55C8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82530</xdr:rowOff>
    </xdr:from>
    <xdr:to>
      <xdr:col>7</xdr:col>
      <xdr:colOff>746676</xdr:colOff>
      <xdr:row>57</xdr:row>
      <xdr:rowOff>129209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772AE4-06BF-470D-ACEC-B4F13D649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687482</xdr:colOff>
      <xdr:row>19</xdr:row>
      <xdr:rowOff>38100</xdr:rowOff>
    </xdr:from>
    <xdr:to>
      <xdr:col>7</xdr:col>
      <xdr:colOff>352427</xdr:colOff>
      <xdr:row>21</xdr:row>
      <xdr:rowOff>60511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A33EF6-EE89-423F-916B-16FC7287FEB2}"/>
            </a:ext>
          </a:extLst>
        </xdr:cNvPr>
        <xdr:cNvSpPr txBox="1"/>
      </xdr:nvSpPr>
      <xdr:spPr>
        <a:xfrm>
          <a:off x="5888132" y="3314700"/>
          <a:ext cx="398370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女</a:t>
          </a:r>
        </a:p>
      </xdr:txBody>
    </xdr:sp>
    <xdr:clientData/>
  </xdr:twoCellAnchor>
  <xdr:twoCellAnchor>
    <xdr:from>
      <xdr:col>0</xdr:col>
      <xdr:colOff>970989</xdr:colOff>
      <xdr:row>19</xdr:row>
      <xdr:rowOff>28575</xdr:rowOff>
    </xdr:from>
    <xdr:to>
      <xdr:col>1</xdr:col>
      <xdr:colOff>421341</xdr:colOff>
      <xdr:row>21</xdr:row>
      <xdr:rowOff>50986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2E76AA-B456-4BE9-A02D-5F6A3F7D506C}"/>
            </a:ext>
          </a:extLst>
        </xdr:cNvPr>
        <xdr:cNvSpPr txBox="1"/>
      </xdr:nvSpPr>
      <xdr:spPr>
        <a:xfrm>
          <a:off x="970989" y="3305175"/>
          <a:ext cx="526677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5590</xdr:colOff>
      <xdr:row>33</xdr:row>
      <xdr:rowOff>7455</xdr:rowOff>
    </xdr:from>
    <xdr:to>
      <xdr:col>12</xdr:col>
      <xdr:colOff>390525</xdr:colOff>
      <xdr:row>54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1BA571-6290-4EB0-843C-C6B4CC6EA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25</xdr:row>
      <xdr:rowOff>27332</xdr:rowOff>
    </xdr:from>
    <xdr:to>
      <xdr:col>29</xdr:col>
      <xdr:colOff>149087</xdr:colOff>
      <xdr:row>39</xdr:row>
      <xdr:rowOff>175046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3C06079-3AC9-4F1C-BE99-2F760C18F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81523</xdr:colOff>
      <xdr:row>40</xdr:row>
      <xdr:rowOff>23811</xdr:rowOff>
    </xdr:from>
    <xdr:to>
      <xdr:col>29</xdr:col>
      <xdr:colOff>147784</xdr:colOff>
      <xdr:row>54</xdr:row>
      <xdr:rowOff>169845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13EEB2C-9FCF-4CDE-9F71-C3A28D955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58"/>
  <sheetViews>
    <sheetView tabSelected="1" view="pageBreakPreview" zoomScaleNormal="100" zoomScaleSheetLayoutView="100" workbookViewId="0">
      <selection activeCell="K9" sqref="K9"/>
    </sheetView>
  </sheetViews>
  <sheetFormatPr defaultColWidth="2.625" defaultRowHeight="13.5" x14ac:dyDescent="0.15"/>
  <cols>
    <col min="1" max="1" width="2.5" customWidth="1"/>
    <col min="2" max="3" width="2.625" customWidth="1"/>
    <col min="5" max="6" width="2.625" customWidth="1"/>
    <col min="19" max="19" width="2.5" customWidth="1"/>
  </cols>
  <sheetData>
    <row r="1" spans="1:34" x14ac:dyDescent="0.15">
      <c r="A1" s="3"/>
      <c r="B1" s="3"/>
      <c r="C1" s="3"/>
      <c r="D1" s="4"/>
      <c r="E1" s="4"/>
    </row>
    <row r="3" spans="1:34" x14ac:dyDescent="0.15">
      <c r="A3" t="s">
        <v>0</v>
      </c>
    </row>
    <row r="4" spans="1:34" x14ac:dyDescent="0.15">
      <c r="A4" t="s">
        <v>1</v>
      </c>
    </row>
    <row r="5" spans="1:34" x14ac:dyDescent="0.15">
      <c r="A5" t="s">
        <v>252</v>
      </c>
    </row>
    <row r="6" spans="1:34" x14ac:dyDescent="0.15">
      <c r="A6" t="s">
        <v>2</v>
      </c>
    </row>
    <row r="8" spans="1:3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8" t="s">
        <v>251</v>
      </c>
    </row>
    <row r="14" spans="1:34" x14ac:dyDescent="0.15">
      <c r="T14" s="3"/>
      <c r="U14" s="3"/>
      <c r="V14" s="3"/>
    </row>
    <row r="16" spans="1:34" ht="13.5" customHeight="1" x14ac:dyDescent="0.15">
      <c r="A16" s="190" t="s">
        <v>3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2"/>
    </row>
    <row r="17" spans="1:34" ht="13.5" customHeight="1" x14ac:dyDescent="0.15">
      <c r="A17" s="193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5"/>
    </row>
    <row r="18" spans="1:34" ht="13.5" customHeight="1" x14ac:dyDescent="0.15">
      <c r="Y18" s="55"/>
    </row>
    <row r="19" spans="1:34" ht="13.5" customHeight="1" x14ac:dyDescent="0.15">
      <c r="Y19" s="55"/>
    </row>
    <row r="20" spans="1:34" ht="15" customHeight="1" x14ac:dyDescent="0.15">
      <c r="A20" s="5" t="s">
        <v>241</v>
      </c>
    </row>
    <row r="21" spans="1:34" ht="13.5" customHeight="1" x14ac:dyDescent="0.15">
      <c r="A21" s="6"/>
    </row>
    <row r="22" spans="1:34" ht="15" customHeight="1" x14ac:dyDescent="0.15">
      <c r="A22" s="184" t="s">
        <v>4</v>
      </c>
      <c r="B22" s="185"/>
      <c r="C22" s="186"/>
      <c r="D22" s="184" t="s">
        <v>5</v>
      </c>
      <c r="E22" s="185"/>
      <c r="F22" s="186"/>
      <c r="G22" s="184" t="s">
        <v>6</v>
      </c>
      <c r="H22" s="185"/>
      <c r="I22" s="186"/>
      <c r="J22" s="184" t="s">
        <v>7</v>
      </c>
      <c r="K22" s="185"/>
      <c r="L22" s="185"/>
      <c r="M22" s="186"/>
      <c r="N22" s="172" t="s">
        <v>8</v>
      </c>
      <c r="O22" s="173"/>
      <c r="P22" s="173"/>
      <c r="Q22" s="173"/>
      <c r="R22" s="173"/>
      <c r="S22" s="173"/>
      <c r="T22" s="173"/>
      <c r="U22" s="174"/>
      <c r="V22" s="172" t="s">
        <v>9</v>
      </c>
      <c r="W22" s="173"/>
      <c r="X22" s="173"/>
      <c r="Y22" s="173"/>
      <c r="Z22" s="173"/>
      <c r="AA22" s="173"/>
      <c r="AB22" s="173"/>
      <c r="AC22" s="173"/>
      <c r="AD22" s="173"/>
      <c r="AE22" s="174"/>
      <c r="AF22" s="196" t="s">
        <v>10</v>
      </c>
      <c r="AG22" s="197"/>
      <c r="AH22" s="198"/>
    </row>
    <row r="23" spans="1:34" ht="15" customHeight="1" x14ac:dyDescent="0.15">
      <c r="A23" s="187"/>
      <c r="B23" s="188"/>
      <c r="C23" s="189"/>
      <c r="D23" s="187"/>
      <c r="E23" s="188"/>
      <c r="F23" s="189"/>
      <c r="G23" s="187"/>
      <c r="H23" s="188"/>
      <c r="I23" s="189"/>
      <c r="J23" s="187"/>
      <c r="K23" s="188"/>
      <c r="L23" s="188"/>
      <c r="M23" s="189"/>
      <c r="N23" s="172" t="s">
        <v>11</v>
      </c>
      <c r="O23" s="173"/>
      <c r="P23" s="173"/>
      <c r="Q23" s="174"/>
      <c r="R23" s="172" t="s">
        <v>12</v>
      </c>
      <c r="S23" s="173"/>
      <c r="T23" s="173"/>
      <c r="U23" s="174"/>
      <c r="V23" s="172" t="s">
        <v>13</v>
      </c>
      <c r="W23" s="173"/>
      <c r="X23" s="173"/>
      <c r="Y23" s="173"/>
      <c r="Z23" s="174"/>
      <c r="AA23" s="172" t="s">
        <v>14</v>
      </c>
      <c r="AB23" s="173"/>
      <c r="AC23" s="173"/>
      <c r="AD23" s="173"/>
      <c r="AE23" s="174"/>
      <c r="AF23" s="199"/>
      <c r="AG23" s="200"/>
      <c r="AH23" s="201"/>
    </row>
    <row r="24" spans="1:34" ht="12" customHeight="1" x14ac:dyDescent="0.15">
      <c r="A24" s="178" t="s">
        <v>169</v>
      </c>
      <c r="B24" s="179"/>
      <c r="C24" s="180"/>
      <c r="D24" s="178" t="s">
        <v>170</v>
      </c>
      <c r="E24" s="179"/>
      <c r="F24" s="180"/>
      <c r="G24" s="178" t="s">
        <v>171</v>
      </c>
      <c r="H24" s="179"/>
      <c r="I24" s="180"/>
      <c r="J24" s="178" t="s">
        <v>172</v>
      </c>
      <c r="K24" s="179"/>
      <c r="L24" s="179"/>
      <c r="M24" s="180"/>
      <c r="N24" s="178" t="s">
        <v>173</v>
      </c>
      <c r="O24" s="179"/>
      <c r="P24" s="179"/>
      <c r="Q24" s="180"/>
      <c r="R24" s="178" t="s">
        <v>174</v>
      </c>
      <c r="S24" s="179"/>
      <c r="T24" s="179"/>
      <c r="U24" s="180"/>
      <c r="V24" s="178" t="s">
        <v>175</v>
      </c>
      <c r="W24" s="179"/>
      <c r="X24" s="179"/>
      <c r="Y24" s="179"/>
      <c r="Z24" s="180"/>
      <c r="AA24" s="178" t="s">
        <v>176</v>
      </c>
      <c r="AB24" s="179"/>
      <c r="AC24" s="179"/>
      <c r="AD24" s="179"/>
      <c r="AE24" s="180"/>
      <c r="AF24" s="178" t="s">
        <v>177</v>
      </c>
      <c r="AG24" s="179"/>
      <c r="AH24" s="180"/>
    </row>
    <row r="25" spans="1:34" ht="11.25" customHeight="1" x14ac:dyDescent="0.15">
      <c r="A25" s="181"/>
      <c r="B25" s="182"/>
      <c r="C25" s="183"/>
      <c r="D25" s="181"/>
      <c r="E25" s="182"/>
      <c r="F25" s="183"/>
      <c r="G25" s="181"/>
      <c r="H25" s="182"/>
      <c r="I25" s="183"/>
      <c r="J25" s="181"/>
      <c r="K25" s="182"/>
      <c r="L25" s="182"/>
      <c r="M25" s="183"/>
      <c r="N25" s="181"/>
      <c r="O25" s="182"/>
      <c r="P25" s="182"/>
      <c r="Q25" s="183"/>
      <c r="R25" s="181"/>
      <c r="S25" s="182"/>
      <c r="T25" s="182"/>
      <c r="U25" s="183"/>
      <c r="V25" s="181"/>
      <c r="W25" s="182"/>
      <c r="X25" s="182"/>
      <c r="Y25" s="182"/>
      <c r="Z25" s="183"/>
      <c r="AA25" s="181"/>
      <c r="AB25" s="182"/>
      <c r="AC25" s="182"/>
      <c r="AD25" s="182"/>
      <c r="AE25" s="183"/>
      <c r="AF25" s="181"/>
      <c r="AG25" s="182"/>
      <c r="AH25" s="183"/>
    </row>
    <row r="26" spans="1:34" ht="13.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Z26" s="55"/>
    </row>
    <row r="27" spans="1:34" ht="15" customHeight="1" x14ac:dyDescent="0.15">
      <c r="A27" s="5" t="s">
        <v>15</v>
      </c>
      <c r="F27" s="6"/>
    </row>
    <row r="28" spans="1:34" ht="13.5" customHeight="1" x14ac:dyDescent="0.15">
      <c r="A28" s="6"/>
      <c r="F28" s="6"/>
    </row>
    <row r="29" spans="1:34" ht="15" customHeight="1" x14ac:dyDescent="0.15">
      <c r="A29" s="172" t="s">
        <v>16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4"/>
      <c r="N29" s="172" t="s">
        <v>17</v>
      </c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5" t="s">
        <v>18</v>
      </c>
      <c r="AA29" s="175"/>
      <c r="AB29" s="175"/>
      <c r="AC29" s="175"/>
      <c r="AD29" s="175"/>
      <c r="AE29" s="175"/>
      <c r="AF29" s="175"/>
      <c r="AG29" s="175"/>
      <c r="AH29" s="175"/>
    </row>
    <row r="30" spans="1:34" ht="15" customHeight="1" x14ac:dyDescent="0.15">
      <c r="A30" s="157" t="s">
        <v>19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9"/>
      <c r="N30" s="157" t="s">
        <v>20</v>
      </c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76" t="s">
        <v>178</v>
      </c>
      <c r="AA30" s="176"/>
      <c r="AB30" s="176"/>
      <c r="AC30" s="176"/>
      <c r="AD30" s="176"/>
      <c r="AE30" s="176"/>
      <c r="AF30" s="176"/>
      <c r="AG30" s="176"/>
      <c r="AH30" s="176"/>
    </row>
    <row r="31" spans="1:34" ht="13.5" customHeight="1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68"/>
      <c r="V31" s="68"/>
      <c r="W31" s="12"/>
      <c r="X31" s="12"/>
      <c r="Y31" s="12"/>
      <c r="Z31" s="12"/>
      <c r="AA31" s="12"/>
      <c r="AB31" s="41"/>
      <c r="AC31" s="41"/>
      <c r="AD31" s="41"/>
      <c r="AE31" s="41"/>
    </row>
    <row r="32" spans="1:34" ht="15" customHeight="1" x14ac:dyDescent="0.15">
      <c r="A32" s="10" t="s">
        <v>21</v>
      </c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34" ht="13.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3"/>
      <c r="M33" s="3"/>
      <c r="N33" s="3"/>
      <c r="O33" s="3"/>
      <c r="P33" s="3"/>
      <c r="Q33" s="3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H33" s="57" t="s">
        <v>22</v>
      </c>
    </row>
    <row r="34" spans="1:34" ht="13.5" customHeight="1" x14ac:dyDescent="0.15">
      <c r="A34" s="172" t="s">
        <v>23</v>
      </c>
      <c r="B34" s="173"/>
      <c r="C34" s="173"/>
      <c r="D34" s="173"/>
      <c r="E34" s="173"/>
      <c r="F34" s="174"/>
      <c r="G34" s="172" t="s">
        <v>24</v>
      </c>
      <c r="H34" s="173"/>
      <c r="I34" s="173"/>
      <c r="J34" s="174"/>
      <c r="K34" s="172" t="s">
        <v>25</v>
      </c>
      <c r="L34" s="173"/>
      <c r="M34" s="173"/>
      <c r="N34" s="174"/>
      <c r="O34" s="177" t="s">
        <v>26</v>
      </c>
      <c r="P34" s="177"/>
      <c r="Q34" s="177"/>
      <c r="R34" s="177"/>
      <c r="S34" s="172" t="s">
        <v>27</v>
      </c>
      <c r="T34" s="173"/>
      <c r="U34" s="173"/>
      <c r="V34" s="174"/>
      <c r="W34" s="172" t="s">
        <v>28</v>
      </c>
      <c r="X34" s="173"/>
      <c r="Y34" s="173"/>
      <c r="Z34" s="174"/>
      <c r="AA34" s="172" t="s">
        <v>29</v>
      </c>
      <c r="AB34" s="173"/>
      <c r="AC34" s="173"/>
      <c r="AD34" s="174"/>
      <c r="AE34" s="177" t="s">
        <v>30</v>
      </c>
      <c r="AF34" s="177"/>
      <c r="AG34" s="177"/>
      <c r="AH34" s="177"/>
    </row>
    <row r="35" spans="1:34" x14ac:dyDescent="0.15">
      <c r="A35" s="157" t="s">
        <v>7</v>
      </c>
      <c r="B35" s="158"/>
      <c r="C35" s="158"/>
      <c r="D35" s="158"/>
      <c r="E35" s="158"/>
      <c r="F35" s="159"/>
      <c r="G35" s="160">
        <v>3.72</v>
      </c>
      <c r="H35" s="161"/>
      <c r="I35" s="161"/>
      <c r="J35" s="162"/>
      <c r="K35" s="160">
        <v>3.38</v>
      </c>
      <c r="L35" s="161"/>
      <c r="M35" s="161"/>
      <c r="N35" s="162"/>
      <c r="O35" s="160">
        <v>97.67</v>
      </c>
      <c r="P35" s="161"/>
      <c r="Q35" s="161"/>
      <c r="R35" s="162"/>
      <c r="S35" s="160">
        <v>1.9</v>
      </c>
      <c r="T35" s="161"/>
      <c r="U35" s="161"/>
      <c r="V35" s="162"/>
      <c r="W35" s="160">
        <v>2.2799999999999998</v>
      </c>
      <c r="X35" s="161"/>
      <c r="Y35" s="161"/>
      <c r="Z35" s="162"/>
      <c r="AA35" s="160">
        <v>105.48</v>
      </c>
      <c r="AB35" s="161"/>
      <c r="AC35" s="161"/>
      <c r="AD35" s="162"/>
      <c r="AE35" s="160">
        <f>G35+K35+O35+S35+W35+AA35</f>
        <v>214.43</v>
      </c>
      <c r="AF35" s="161"/>
      <c r="AG35" s="161"/>
      <c r="AH35" s="162"/>
    </row>
    <row r="36" spans="1:34" x14ac:dyDescent="0.15">
      <c r="A36" s="157" t="s">
        <v>31</v>
      </c>
      <c r="B36" s="158"/>
      <c r="C36" s="158"/>
      <c r="D36" s="158"/>
      <c r="E36" s="158"/>
      <c r="F36" s="159"/>
      <c r="G36" s="163">
        <v>1.7</v>
      </c>
      <c r="H36" s="164"/>
      <c r="I36" s="164"/>
      <c r="J36" s="165"/>
      <c r="K36" s="163">
        <v>1.6</v>
      </c>
      <c r="L36" s="164"/>
      <c r="M36" s="164"/>
      <c r="N36" s="165"/>
      <c r="O36" s="163">
        <v>45.5</v>
      </c>
      <c r="P36" s="164"/>
      <c r="Q36" s="164"/>
      <c r="R36" s="165"/>
      <c r="S36" s="163">
        <v>0.9</v>
      </c>
      <c r="T36" s="164"/>
      <c r="U36" s="164"/>
      <c r="V36" s="165"/>
      <c r="W36" s="166">
        <v>1.1000000000000001</v>
      </c>
      <c r="X36" s="167"/>
      <c r="Y36" s="167"/>
      <c r="Z36" s="168"/>
      <c r="AA36" s="163">
        <v>49.2</v>
      </c>
      <c r="AB36" s="164"/>
      <c r="AC36" s="164"/>
      <c r="AD36" s="165"/>
      <c r="AE36" s="169">
        <f>G36+K36+O36+S36+W36+AA36</f>
        <v>100</v>
      </c>
      <c r="AF36" s="170"/>
      <c r="AG36" s="170"/>
      <c r="AH36" s="171"/>
    </row>
    <row r="37" spans="1:34" ht="13.5" customHeight="1" x14ac:dyDescent="0.15">
      <c r="A37" s="59"/>
      <c r="B37" s="59"/>
      <c r="C37" s="59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72" t="s">
        <v>275</v>
      </c>
    </row>
    <row r="38" spans="1:34" ht="13.5" customHeight="1" x14ac:dyDescent="0.15">
      <c r="A38" s="59"/>
      <c r="B38" s="59"/>
      <c r="C38" s="59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34" ht="13.5" customHeight="1" x14ac:dyDescent="0.1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34" ht="15" customHeight="1" x14ac:dyDescent="0.15">
      <c r="A40" s="5" t="s">
        <v>253</v>
      </c>
      <c r="U40" s="55"/>
    </row>
    <row r="41" spans="1:34" ht="13.5" customHeight="1" x14ac:dyDescent="0.15">
      <c r="A41" s="6"/>
      <c r="U41" s="55"/>
    </row>
    <row r="42" spans="1:34" ht="13.5" customHeight="1" x14ac:dyDescent="0.15">
      <c r="A42" s="16" t="s">
        <v>32</v>
      </c>
      <c r="B42" s="16"/>
      <c r="C42" s="16"/>
      <c r="D42" s="16"/>
      <c r="E42" s="16"/>
      <c r="F42" s="16"/>
      <c r="G42" s="16"/>
      <c r="H42" s="16"/>
      <c r="I42" s="16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 t="s">
        <v>33</v>
      </c>
    </row>
    <row r="43" spans="1:34" x14ac:dyDescent="0.15">
      <c r="A43" s="139" t="s">
        <v>34</v>
      </c>
      <c r="B43" s="141"/>
      <c r="C43" s="141"/>
      <c r="D43" s="141"/>
      <c r="E43" s="141"/>
      <c r="F43" s="141"/>
      <c r="G43" s="140"/>
      <c r="H43" s="139" t="s">
        <v>35</v>
      </c>
      <c r="I43" s="140"/>
      <c r="J43" s="139" t="s">
        <v>36</v>
      </c>
      <c r="K43" s="140"/>
      <c r="L43" s="139" t="s">
        <v>37</v>
      </c>
      <c r="M43" s="140"/>
      <c r="N43" s="139" t="s">
        <v>38</v>
      </c>
      <c r="O43" s="140"/>
      <c r="P43" s="139" t="s">
        <v>39</v>
      </c>
      <c r="Q43" s="140"/>
      <c r="R43" s="139" t="s">
        <v>40</v>
      </c>
      <c r="S43" s="140"/>
      <c r="T43" s="139" t="s">
        <v>41</v>
      </c>
      <c r="U43" s="140"/>
      <c r="V43" s="139" t="s">
        <v>42</v>
      </c>
      <c r="W43" s="140"/>
      <c r="X43" s="139" t="s">
        <v>43</v>
      </c>
      <c r="Y43" s="140"/>
      <c r="Z43" s="139" t="s">
        <v>44</v>
      </c>
      <c r="AA43" s="140"/>
      <c r="AB43" s="139" t="s">
        <v>45</v>
      </c>
      <c r="AC43" s="140"/>
      <c r="AD43" s="139" t="s">
        <v>46</v>
      </c>
      <c r="AE43" s="140"/>
      <c r="AF43" s="139" t="s">
        <v>47</v>
      </c>
      <c r="AG43" s="141"/>
      <c r="AH43" s="140"/>
    </row>
    <row r="44" spans="1:34" x14ac:dyDescent="0.15">
      <c r="A44" s="142" t="s">
        <v>48</v>
      </c>
      <c r="B44" s="143"/>
      <c r="C44" s="143"/>
      <c r="D44" s="143"/>
      <c r="E44" s="143"/>
      <c r="F44" s="143"/>
      <c r="G44" s="144"/>
      <c r="H44" s="132">
        <v>93</v>
      </c>
      <c r="I44" s="133"/>
      <c r="J44" s="132">
        <v>105</v>
      </c>
      <c r="K44" s="133"/>
      <c r="L44" s="132">
        <v>322.5</v>
      </c>
      <c r="M44" s="133"/>
      <c r="N44" s="132">
        <v>246.5</v>
      </c>
      <c r="O44" s="133"/>
      <c r="P44" s="132">
        <v>477.5</v>
      </c>
      <c r="Q44" s="133"/>
      <c r="R44" s="132">
        <v>247</v>
      </c>
      <c r="S44" s="133"/>
      <c r="T44" s="132">
        <v>418</v>
      </c>
      <c r="U44" s="133"/>
      <c r="V44" s="132">
        <v>716.5</v>
      </c>
      <c r="W44" s="133"/>
      <c r="X44" s="132">
        <v>256.5</v>
      </c>
      <c r="Y44" s="133"/>
      <c r="Z44" s="132">
        <v>114</v>
      </c>
      <c r="AA44" s="133"/>
      <c r="AB44" s="132">
        <v>83</v>
      </c>
      <c r="AC44" s="133"/>
      <c r="AD44" s="132">
        <v>155.5</v>
      </c>
      <c r="AE44" s="133"/>
      <c r="AF44" s="129">
        <f>SUM(H44:AE44)</f>
        <v>3235</v>
      </c>
      <c r="AG44" s="130"/>
      <c r="AH44" s="131"/>
    </row>
    <row r="45" spans="1:34" x14ac:dyDescent="0.15">
      <c r="A45" s="136" t="s">
        <v>49</v>
      </c>
      <c r="B45" s="137"/>
      <c r="C45" s="137"/>
      <c r="D45" s="137"/>
      <c r="E45" s="137"/>
      <c r="F45" s="137"/>
      <c r="G45" s="138"/>
      <c r="H45" s="132">
        <v>23</v>
      </c>
      <c r="I45" s="133"/>
      <c r="J45" s="132">
        <v>39</v>
      </c>
      <c r="K45" s="133"/>
      <c r="L45" s="132">
        <v>107</v>
      </c>
      <c r="M45" s="133"/>
      <c r="N45" s="132">
        <v>83.5</v>
      </c>
      <c r="O45" s="133"/>
      <c r="P45" s="132">
        <v>149.5</v>
      </c>
      <c r="Q45" s="133"/>
      <c r="R45" s="132">
        <v>83</v>
      </c>
      <c r="S45" s="133"/>
      <c r="T45" s="132">
        <v>126.5</v>
      </c>
      <c r="U45" s="133"/>
      <c r="V45" s="132">
        <v>143</v>
      </c>
      <c r="W45" s="133"/>
      <c r="X45" s="132">
        <v>54.5</v>
      </c>
      <c r="Y45" s="133"/>
      <c r="Z45" s="132">
        <v>38.5</v>
      </c>
      <c r="AA45" s="133"/>
      <c r="AB45" s="132">
        <v>47</v>
      </c>
      <c r="AC45" s="133"/>
      <c r="AD45" s="132">
        <v>46</v>
      </c>
      <c r="AE45" s="133"/>
      <c r="AF45" s="145">
        <f>MAX(H45:AE45)</f>
        <v>149.5</v>
      </c>
      <c r="AG45" s="146"/>
      <c r="AH45" s="147"/>
    </row>
    <row r="46" spans="1:34" x14ac:dyDescent="0.15">
      <c r="A46" s="136" t="s">
        <v>50</v>
      </c>
      <c r="B46" s="137"/>
      <c r="C46" s="137"/>
      <c r="D46" s="137"/>
      <c r="E46" s="137"/>
      <c r="F46" s="137"/>
      <c r="G46" s="138"/>
      <c r="H46" s="132">
        <v>6.5</v>
      </c>
      <c r="I46" s="133"/>
      <c r="J46" s="132">
        <v>9.5</v>
      </c>
      <c r="K46" s="133"/>
      <c r="L46" s="132">
        <v>17.5</v>
      </c>
      <c r="M46" s="133"/>
      <c r="N46" s="132">
        <v>8</v>
      </c>
      <c r="O46" s="133"/>
      <c r="P46" s="132">
        <v>30.5</v>
      </c>
      <c r="Q46" s="133"/>
      <c r="R46" s="132">
        <v>38.5</v>
      </c>
      <c r="S46" s="133"/>
      <c r="T46" s="132">
        <v>26.5</v>
      </c>
      <c r="U46" s="133"/>
      <c r="V46" s="132">
        <v>39.5</v>
      </c>
      <c r="W46" s="133"/>
      <c r="X46" s="132">
        <v>23</v>
      </c>
      <c r="Y46" s="133"/>
      <c r="Z46" s="132">
        <v>26</v>
      </c>
      <c r="AA46" s="133"/>
      <c r="AB46" s="132">
        <v>11.5</v>
      </c>
      <c r="AC46" s="133"/>
      <c r="AD46" s="132">
        <v>12</v>
      </c>
      <c r="AE46" s="133"/>
      <c r="AF46" s="129">
        <f t="shared" ref="AF46:AF47" si="0">MAX(H46:AE46)</f>
        <v>39.5</v>
      </c>
      <c r="AG46" s="130"/>
      <c r="AH46" s="131"/>
    </row>
    <row r="47" spans="1:34" x14ac:dyDescent="0.15">
      <c r="A47" s="148" t="s">
        <v>51</v>
      </c>
      <c r="B47" s="149"/>
      <c r="C47" s="149"/>
      <c r="D47" s="149"/>
      <c r="E47" s="150"/>
      <c r="F47" s="134" t="s">
        <v>11</v>
      </c>
      <c r="G47" s="135"/>
      <c r="H47" s="132">
        <v>12.4</v>
      </c>
      <c r="I47" s="133"/>
      <c r="J47" s="132">
        <v>15</v>
      </c>
      <c r="K47" s="133"/>
      <c r="L47" s="132">
        <v>22.5</v>
      </c>
      <c r="M47" s="133"/>
      <c r="N47" s="132">
        <v>22</v>
      </c>
      <c r="O47" s="133"/>
      <c r="P47" s="132">
        <v>25.6</v>
      </c>
      <c r="Q47" s="133"/>
      <c r="R47" s="132">
        <v>27.4</v>
      </c>
      <c r="S47" s="133"/>
      <c r="T47" s="132">
        <v>30.9</v>
      </c>
      <c r="U47" s="133"/>
      <c r="V47" s="132">
        <v>32.1</v>
      </c>
      <c r="W47" s="133"/>
      <c r="X47" s="132">
        <v>26.5</v>
      </c>
      <c r="Y47" s="133"/>
      <c r="Z47" s="132">
        <v>25.6</v>
      </c>
      <c r="AA47" s="133"/>
      <c r="AB47" s="132">
        <v>18.3</v>
      </c>
      <c r="AC47" s="133"/>
      <c r="AD47" s="132">
        <v>12.6</v>
      </c>
      <c r="AE47" s="133"/>
      <c r="AF47" s="129">
        <f t="shared" si="0"/>
        <v>32.1</v>
      </c>
      <c r="AG47" s="130"/>
      <c r="AH47" s="131"/>
    </row>
    <row r="48" spans="1:34" x14ac:dyDescent="0.15">
      <c r="A48" s="151"/>
      <c r="B48" s="152"/>
      <c r="C48" s="152"/>
      <c r="D48" s="152"/>
      <c r="E48" s="153"/>
      <c r="F48" s="134" t="s">
        <v>52</v>
      </c>
      <c r="G48" s="135"/>
      <c r="H48" s="132">
        <v>-2.2000000000000002</v>
      </c>
      <c r="I48" s="133"/>
      <c r="J48" s="132">
        <v>0.4</v>
      </c>
      <c r="K48" s="133"/>
      <c r="L48" s="132">
        <v>5.7</v>
      </c>
      <c r="M48" s="133"/>
      <c r="N48" s="132">
        <v>8.1999999999999993</v>
      </c>
      <c r="O48" s="133"/>
      <c r="P48" s="132">
        <v>13</v>
      </c>
      <c r="Q48" s="133"/>
      <c r="R48" s="132">
        <v>16.600000000000001</v>
      </c>
      <c r="S48" s="133"/>
      <c r="T48" s="132">
        <v>20.7</v>
      </c>
      <c r="U48" s="133"/>
      <c r="V48" s="132">
        <v>20.8</v>
      </c>
      <c r="W48" s="133"/>
      <c r="X48" s="132">
        <v>17.5</v>
      </c>
      <c r="Y48" s="133"/>
      <c r="Z48" s="132">
        <v>11.7</v>
      </c>
      <c r="AA48" s="133"/>
      <c r="AB48" s="132">
        <v>5.0999999999999996</v>
      </c>
      <c r="AC48" s="133"/>
      <c r="AD48" s="132">
        <v>0.7</v>
      </c>
      <c r="AE48" s="133"/>
      <c r="AF48" s="129" t="s">
        <v>179</v>
      </c>
      <c r="AG48" s="130"/>
      <c r="AH48" s="131"/>
    </row>
    <row r="49" spans="1:34" x14ac:dyDescent="0.15">
      <c r="A49" s="154"/>
      <c r="B49" s="155"/>
      <c r="C49" s="155"/>
      <c r="D49" s="155"/>
      <c r="E49" s="156"/>
      <c r="F49" s="134" t="s">
        <v>12</v>
      </c>
      <c r="G49" s="135"/>
      <c r="H49" s="132">
        <v>-12.9</v>
      </c>
      <c r="I49" s="133"/>
      <c r="J49" s="132">
        <v>-10.7</v>
      </c>
      <c r="K49" s="133"/>
      <c r="L49" s="132">
        <v>-5</v>
      </c>
      <c r="M49" s="133"/>
      <c r="N49" s="132">
        <v>-2.6</v>
      </c>
      <c r="O49" s="133"/>
      <c r="P49" s="132">
        <v>-0.5</v>
      </c>
      <c r="Q49" s="133"/>
      <c r="R49" s="132">
        <v>6.8</v>
      </c>
      <c r="S49" s="133"/>
      <c r="T49" s="132">
        <v>14</v>
      </c>
      <c r="U49" s="133"/>
      <c r="V49" s="132">
        <v>14.2</v>
      </c>
      <c r="W49" s="133"/>
      <c r="X49" s="132">
        <v>9.6999999999999993</v>
      </c>
      <c r="Y49" s="133"/>
      <c r="Z49" s="132">
        <v>-0.2</v>
      </c>
      <c r="AA49" s="133"/>
      <c r="AB49" s="132">
        <v>-5.3</v>
      </c>
      <c r="AC49" s="133"/>
      <c r="AD49" s="132">
        <v>-11.3</v>
      </c>
      <c r="AE49" s="133"/>
      <c r="AF49" s="129">
        <f>MIN(H49:AE49)</f>
        <v>-12.9</v>
      </c>
      <c r="AG49" s="130"/>
      <c r="AH49" s="131"/>
    </row>
    <row r="50" spans="1:34" ht="13.5" customHeight="1" x14ac:dyDescent="0.15">
      <c r="A50" s="17"/>
      <c r="B50" s="17"/>
      <c r="C50" s="17"/>
      <c r="D50" s="17"/>
      <c r="E50" s="17"/>
      <c r="F50" s="17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7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ht="13.5" customHeight="1" x14ac:dyDescent="0.15">
      <c r="A51" s="67" t="s">
        <v>54</v>
      </c>
      <c r="B51" s="67"/>
      <c r="C51" s="67"/>
      <c r="D51" s="67"/>
      <c r="E51" s="67"/>
      <c r="F51" s="67"/>
      <c r="G51" s="67"/>
      <c r="H51" s="67"/>
      <c r="I51" s="6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 t="s">
        <v>33</v>
      </c>
    </row>
    <row r="52" spans="1:34" ht="14.25" customHeight="1" x14ac:dyDescent="0.15">
      <c r="A52" s="139" t="s">
        <v>34</v>
      </c>
      <c r="B52" s="141"/>
      <c r="C52" s="141"/>
      <c r="D52" s="141"/>
      <c r="E52" s="141"/>
      <c r="F52" s="141"/>
      <c r="G52" s="140"/>
      <c r="H52" s="139" t="s">
        <v>35</v>
      </c>
      <c r="I52" s="140"/>
      <c r="J52" s="139" t="s">
        <v>36</v>
      </c>
      <c r="K52" s="140"/>
      <c r="L52" s="139" t="s">
        <v>37</v>
      </c>
      <c r="M52" s="140"/>
      <c r="N52" s="139" t="s">
        <v>38</v>
      </c>
      <c r="O52" s="140"/>
      <c r="P52" s="139" t="s">
        <v>39</v>
      </c>
      <c r="Q52" s="140"/>
      <c r="R52" s="139" t="s">
        <v>40</v>
      </c>
      <c r="S52" s="140"/>
      <c r="T52" s="139" t="s">
        <v>41</v>
      </c>
      <c r="U52" s="140"/>
      <c r="V52" s="139" t="s">
        <v>42</v>
      </c>
      <c r="W52" s="140"/>
      <c r="X52" s="139" t="s">
        <v>43</v>
      </c>
      <c r="Y52" s="140"/>
      <c r="Z52" s="139" t="s">
        <v>44</v>
      </c>
      <c r="AA52" s="140"/>
      <c r="AB52" s="139" t="s">
        <v>45</v>
      </c>
      <c r="AC52" s="140"/>
      <c r="AD52" s="139" t="s">
        <v>46</v>
      </c>
      <c r="AE52" s="140"/>
      <c r="AF52" s="139" t="s">
        <v>47</v>
      </c>
      <c r="AG52" s="141"/>
      <c r="AH52" s="140"/>
    </row>
    <row r="53" spans="1:34" x14ac:dyDescent="0.15">
      <c r="A53" s="142" t="s">
        <v>48</v>
      </c>
      <c r="B53" s="143"/>
      <c r="C53" s="143"/>
      <c r="D53" s="143"/>
      <c r="E53" s="143"/>
      <c r="F53" s="143"/>
      <c r="G53" s="144"/>
      <c r="H53" s="132">
        <v>65.5</v>
      </c>
      <c r="I53" s="133"/>
      <c r="J53" s="132">
        <v>54.5</v>
      </c>
      <c r="K53" s="133"/>
      <c r="L53" s="132">
        <v>181.5</v>
      </c>
      <c r="M53" s="133"/>
      <c r="N53" s="132">
        <v>147</v>
      </c>
      <c r="O53" s="133"/>
      <c r="P53" s="132">
        <v>316.5</v>
      </c>
      <c r="Q53" s="133"/>
      <c r="R53" s="132">
        <v>106</v>
      </c>
      <c r="S53" s="133"/>
      <c r="T53" s="132">
        <v>359</v>
      </c>
      <c r="U53" s="133"/>
      <c r="V53" s="132">
        <v>531</v>
      </c>
      <c r="W53" s="133"/>
      <c r="X53" s="132">
        <v>194</v>
      </c>
      <c r="Y53" s="133"/>
      <c r="Z53" s="132">
        <v>101</v>
      </c>
      <c r="AA53" s="133"/>
      <c r="AB53" s="132">
        <v>49</v>
      </c>
      <c r="AC53" s="133"/>
      <c r="AD53" s="132">
        <v>85.5</v>
      </c>
      <c r="AE53" s="133"/>
      <c r="AF53" s="129">
        <f>SUM(H53:AE53)</f>
        <v>2190.5</v>
      </c>
      <c r="AG53" s="130"/>
      <c r="AH53" s="131"/>
    </row>
    <row r="54" spans="1:34" x14ac:dyDescent="0.15">
      <c r="A54" s="136" t="s">
        <v>49</v>
      </c>
      <c r="B54" s="137"/>
      <c r="C54" s="137"/>
      <c r="D54" s="137"/>
      <c r="E54" s="137"/>
      <c r="F54" s="137"/>
      <c r="G54" s="138"/>
      <c r="H54" s="132">
        <v>19.5</v>
      </c>
      <c r="I54" s="133"/>
      <c r="J54" s="132">
        <v>20.5</v>
      </c>
      <c r="K54" s="133"/>
      <c r="L54" s="132">
        <v>49.5</v>
      </c>
      <c r="M54" s="133"/>
      <c r="N54" s="132">
        <v>58.5</v>
      </c>
      <c r="O54" s="133"/>
      <c r="P54" s="132">
        <v>106.5</v>
      </c>
      <c r="Q54" s="133"/>
      <c r="R54" s="132">
        <v>37</v>
      </c>
      <c r="S54" s="133"/>
      <c r="T54" s="132">
        <v>69.5</v>
      </c>
      <c r="U54" s="133"/>
      <c r="V54" s="132">
        <v>144</v>
      </c>
      <c r="W54" s="133"/>
      <c r="X54" s="132">
        <v>47</v>
      </c>
      <c r="Y54" s="133"/>
      <c r="Z54" s="132">
        <v>49.5</v>
      </c>
      <c r="AA54" s="133"/>
      <c r="AB54" s="132">
        <v>32</v>
      </c>
      <c r="AC54" s="133"/>
      <c r="AD54" s="132">
        <v>27.5</v>
      </c>
      <c r="AE54" s="133"/>
      <c r="AF54" s="145">
        <f>MAX(H54:AE54)</f>
        <v>144</v>
      </c>
      <c r="AG54" s="146"/>
      <c r="AH54" s="147"/>
    </row>
    <row r="55" spans="1:34" x14ac:dyDescent="0.15">
      <c r="A55" s="136" t="s">
        <v>50</v>
      </c>
      <c r="B55" s="137"/>
      <c r="C55" s="137"/>
      <c r="D55" s="137"/>
      <c r="E55" s="137"/>
      <c r="F55" s="137"/>
      <c r="G55" s="138"/>
      <c r="H55" s="132">
        <v>4</v>
      </c>
      <c r="I55" s="133"/>
      <c r="J55" s="132">
        <v>5.5</v>
      </c>
      <c r="K55" s="133"/>
      <c r="L55" s="132">
        <v>9.5</v>
      </c>
      <c r="M55" s="133"/>
      <c r="N55" s="132">
        <v>11</v>
      </c>
      <c r="O55" s="133"/>
      <c r="P55" s="132">
        <v>17.5</v>
      </c>
      <c r="Q55" s="133"/>
      <c r="R55" s="132">
        <v>9.5</v>
      </c>
      <c r="S55" s="133"/>
      <c r="T55" s="132">
        <v>39.5</v>
      </c>
      <c r="U55" s="133"/>
      <c r="V55" s="132">
        <v>39.5</v>
      </c>
      <c r="W55" s="133"/>
      <c r="X55" s="132">
        <v>14.5</v>
      </c>
      <c r="Y55" s="133"/>
      <c r="Z55" s="132">
        <v>13.5</v>
      </c>
      <c r="AA55" s="133"/>
      <c r="AB55" s="132">
        <v>8</v>
      </c>
      <c r="AC55" s="133"/>
      <c r="AD55" s="132">
        <v>8</v>
      </c>
      <c r="AE55" s="133"/>
      <c r="AF55" s="129">
        <f t="shared" ref="AF55:AF56" si="1">MAX(H55:AE55)</f>
        <v>39.5</v>
      </c>
      <c r="AG55" s="130"/>
      <c r="AH55" s="131"/>
    </row>
    <row r="56" spans="1:34" x14ac:dyDescent="0.15">
      <c r="A56" s="148" t="s">
        <v>51</v>
      </c>
      <c r="B56" s="149"/>
      <c r="C56" s="149"/>
      <c r="D56" s="149"/>
      <c r="E56" s="150"/>
      <c r="F56" s="134" t="s">
        <v>11</v>
      </c>
      <c r="G56" s="135"/>
      <c r="H56" s="132">
        <v>14.7</v>
      </c>
      <c r="I56" s="133"/>
      <c r="J56" s="132">
        <v>18.7</v>
      </c>
      <c r="K56" s="133"/>
      <c r="L56" s="132">
        <v>25.6</v>
      </c>
      <c r="M56" s="133"/>
      <c r="N56" s="132">
        <v>25.1</v>
      </c>
      <c r="O56" s="133"/>
      <c r="P56" s="132">
        <v>28.9</v>
      </c>
      <c r="Q56" s="133"/>
      <c r="R56" s="132">
        <v>31.6</v>
      </c>
      <c r="S56" s="133"/>
      <c r="T56" s="132">
        <v>35.5</v>
      </c>
      <c r="U56" s="133"/>
      <c r="V56" s="132">
        <v>36.299999999999997</v>
      </c>
      <c r="W56" s="133"/>
      <c r="X56" s="132">
        <v>30.4</v>
      </c>
      <c r="Y56" s="133"/>
      <c r="Z56" s="132">
        <v>28.9</v>
      </c>
      <c r="AA56" s="133"/>
      <c r="AB56" s="132">
        <v>20.6</v>
      </c>
      <c r="AC56" s="133"/>
      <c r="AD56" s="132">
        <v>14.5</v>
      </c>
      <c r="AE56" s="133"/>
      <c r="AF56" s="129">
        <f t="shared" si="1"/>
        <v>36.299999999999997</v>
      </c>
      <c r="AG56" s="130"/>
      <c r="AH56" s="131"/>
    </row>
    <row r="57" spans="1:34" x14ac:dyDescent="0.15">
      <c r="A57" s="151"/>
      <c r="B57" s="152"/>
      <c r="C57" s="152"/>
      <c r="D57" s="152"/>
      <c r="E57" s="153"/>
      <c r="F57" s="134" t="s">
        <v>52</v>
      </c>
      <c r="G57" s="135"/>
      <c r="H57" s="132">
        <v>1.4</v>
      </c>
      <c r="I57" s="133"/>
      <c r="J57" s="132">
        <v>4.0999999999999996</v>
      </c>
      <c r="K57" s="133"/>
      <c r="L57" s="132">
        <v>9.1</v>
      </c>
      <c r="M57" s="133"/>
      <c r="N57" s="132">
        <v>11.9</v>
      </c>
      <c r="O57" s="133"/>
      <c r="P57" s="132">
        <v>16.600000000000001</v>
      </c>
      <c r="Q57" s="133"/>
      <c r="R57" s="132">
        <v>20.6</v>
      </c>
      <c r="S57" s="133"/>
      <c r="T57" s="132">
        <v>24.4</v>
      </c>
      <c r="U57" s="133"/>
      <c r="V57" s="132">
        <v>24.7</v>
      </c>
      <c r="W57" s="133"/>
      <c r="X57" s="132">
        <v>21.1</v>
      </c>
      <c r="Y57" s="133"/>
      <c r="Z57" s="132">
        <v>15.6</v>
      </c>
      <c r="AA57" s="133"/>
      <c r="AB57" s="132">
        <v>8.4</v>
      </c>
      <c r="AC57" s="133"/>
      <c r="AD57" s="132">
        <v>3.8</v>
      </c>
      <c r="AE57" s="133"/>
      <c r="AF57" s="129" t="s">
        <v>53</v>
      </c>
      <c r="AG57" s="130"/>
      <c r="AH57" s="131"/>
    </row>
    <row r="58" spans="1:34" x14ac:dyDescent="0.15">
      <c r="A58" s="154"/>
      <c r="B58" s="155"/>
      <c r="C58" s="155"/>
      <c r="D58" s="155"/>
      <c r="E58" s="156"/>
      <c r="F58" s="134" t="s">
        <v>12</v>
      </c>
      <c r="G58" s="135"/>
      <c r="H58" s="132">
        <v>-7.4</v>
      </c>
      <c r="I58" s="133"/>
      <c r="J58" s="132">
        <v>-6.6</v>
      </c>
      <c r="K58" s="133"/>
      <c r="L58" s="132">
        <v>-1.1000000000000001</v>
      </c>
      <c r="M58" s="133"/>
      <c r="N58" s="132">
        <v>1</v>
      </c>
      <c r="O58" s="133"/>
      <c r="P58" s="132">
        <v>2.4</v>
      </c>
      <c r="Q58" s="133"/>
      <c r="R58" s="132">
        <v>12.2</v>
      </c>
      <c r="S58" s="133"/>
      <c r="T58" s="132">
        <v>17.899999999999999</v>
      </c>
      <c r="U58" s="133"/>
      <c r="V58" s="132">
        <v>18.8</v>
      </c>
      <c r="W58" s="133"/>
      <c r="X58" s="132">
        <v>14.9</v>
      </c>
      <c r="Y58" s="133"/>
      <c r="Z58" s="132">
        <v>2.9</v>
      </c>
      <c r="AA58" s="133"/>
      <c r="AB58" s="132">
        <v>-3.2</v>
      </c>
      <c r="AC58" s="133"/>
      <c r="AD58" s="132">
        <v>-6.9</v>
      </c>
      <c r="AE58" s="133"/>
      <c r="AF58" s="129">
        <f>MIN(H58:AE58)</f>
        <v>-7.4</v>
      </c>
      <c r="AG58" s="130"/>
      <c r="AH58" s="131"/>
    </row>
  </sheetData>
  <mergeCells count="249">
    <mergeCell ref="A22:C23"/>
    <mergeCell ref="A16:AH17"/>
    <mergeCell ref="D22:F23"/>
    <mergeCell ref="G22:I23"/>
    <mergeCell ref="J22:M23"/>
    <mergeCell ref="N22:U22"/>
    <mergeCell ref="V22:AE22"/>
    <mergeCell ref="AF22:AH23"/>
    <mergeCell ref="N23:Q23"/>
    <mergeCell ref="R23:U23"/>
    <mergeCell ref="V23:Z23"/>
    <mergeCell ref="AA23:AE23"/>
    <mergeCell ref="AD45:AE45"/>
    <mergeCell ref="J46:K46"/>
    <mergeCell ref="L46:M46"/>
    <mergeCell ref="N46:O46"/>
    <mergeCell ref="P46:Q46"/>
    <mergeCell ref="X46:Y46"/>
    <mergeCell ref="Z46:AA46"/>
    <mergeCell ref="AB46:AC46"/>
    <mergeCell ref="AD46:AE46"/>
    <mergeCell ref="T47:U47"/>
    <mergeCell ref="F48:G48"/>
    <mergeCell ref="F49:G49"/>
    <mergeCell ref="P48:Q48"/>
    <mergeCell ref="R48:S48"/>
    <mergeCell ref="V45:W45"/>
    <mergeCell ref="X45:Y45"/>
    <mergeCell ref="Z45:AA45"/>
    <mergeCell ref="AB45:AC45"/>
    <mergeCell ref="V47:W47"/>
    <mergeCell ref="X47:Y47"/>
    <mergeCell ref="Z47:AA47"/>
    <mergeCell ref="AB47:AC47"/>
    <mergeCell ref="J49:K49"/>
    <mergeCell ref="L49:M49"/>
    <mergeCell ref="N49:O49"/>
    <mergeCell ref="P49:Q49"/>
    <mergeCell ref="R49:S49"/>
    <mergeCell ref="H46:I46"/>
    <mergeCell ref="X56:Y56"/>
    <mergeCell ref="Z56:AA56"/>
    <mergeCell ref="AD54:AE54"/>
    <mergeCell ref="AF54:AH54"/>
    <mergeCell ref="X55:Y55"/>
    <mergeCell ref="Z55:AA55"/>
    <mergeCell ref="AB55:AC55"/>
    <mergeCell ref="AD55:AE55"/>
    <mergeCell ref="AF55:AH55"/>
    <mergeCell ref="X54:Y54"/>
    <mergeCell ref="Z54:AA54"/>
    <mergeCell ref="AB54:AC54"/>
    <mergeCell ref="A24:C25"/>
    <mergeCell ref="D24:F25"/>
    <mergeCell ref="G24:I25"/>
    <mergeCell ref="J24:M25"/>
    <mergeCell ref="N24:Q25"/>
    <mergeCell ref="R24:U25"/>
    <mergeCell ref="V24:Z25"/>
    <mergeCell ref="AA24:AE25"/>
    <mergeCell ref="AF24:AH25"/>
    <mergeCell ref="A29:M29"/>
    <mergeCell ref="N29:Y29"/>
    <mergeCell ref="Z29:AH29"/>
    <mergeCell ref="A30:M30"/>
    <mergeCell ref="N30:Y30"/>
    <mergeCell ref="Z30:AH30"/>
    <mergeCell ref="A34:F34"/>
    <mergeCell ref="G34:J34"/>
    <mergeCell ref="K34:N34"/>
    <mergeCell ref="O34:R34"/>
    <mergeCell ref="S34:V34"/>
    <mergeCell ref="W34:Z34"/>
    <mergeCell ref="AA34:AD34"/>
    <mergeCell ref="AE34:AH34"/>
    <mergeCell ref="W35:Z35"/>
    <mergeCell ref="AA35:AD35"/>
    <mergeCell ref="AE35:AH35"/>
    <mergeCell ref="A36:F36"/>
    <mergeCell ref="G36:J36"/>
    <mergeCell ref="K36:N36"/>
    <mergeCell ref="O36:R36"/>
    <mergeCell ref="S36:V36"/>
    <mergeCell ref="W36:Z36"/>
    <mergeCell ref="AA36:AD36"/>
    <mergeCell ref="AE36:AH36"/>
    <mergeCell ref="J56:K56"/>
    <mergeCell ref="L56:M56"/>
    <mergeCell ref="N56:O56"/>
    <mergeCell ref="P56:Q56"/>
    <mergeCell ref="R56:S56"/>
    <mergeCell ref="A35:F35"/>
    <mergeCell ref="G35:J35"/>
    <mergeCell ref="K35:N35"/>
    <mergeCell ref="O35:R35"/>
    <mergeCell ref="S35:V35"/>
    <mergeCell ref="V56:W56"/>
    <mergeCell ref="V54:W54"/>
    <mergeCell ref="A52:G52"/>
    <mergeCell ref="A47:E49"/>
    <mergeCell ref="N48:O48"/>
    <mergeCell ref="J45:K45"/>
    <mergeCell ref="L45:M45"/>
    <mergeCell ref="N45:O45"/>
    <mergeCell ref="P45:Q45"/>
    <mergeCell ref="R45:S45"/>
    <mergeCell ref="T45:U45"/>
    <mergeCell ref="H47:I47"/>
    <mergeCell ref="H48:I48"/>
    <mergeCell ref="H49:I49"/>
    <mergeCell ref="T43:U43"/>
    <mergeCell ref="V43:W43"/>
    <mergeCell ref="X43:Y43"/>
    <mergeCell ref="Z43:AA43"/>
    <mergeCell ref="AB43:AC43"/>
    <mergeCell ref="A56:E58"/>
    <mergeCell ref="A54:G54"/>
    <mergeCell ref="H54:I54"/>
    <mergeCell ref="J54:K54"/>
    <mergeCell ref="L54:M54"/>
    <mergeCell ref="N54:O54"/>
    <mergeCell ref="P54:Q54"/>
    <mergeCell ref="R54:S54"/>
    <mergeCell ref="T54:U54"/>
    <mergeCell ref="F58:G58"/>
    <mergeCell ref="H58:I58"/>
    <mergeCell ref="J58:K58"/>
    <mergeCell ref="L58:M58"/>
    <mergeCell ref="N58:O58"/>
    <mergeCell ref="P58:Q58"/>
    <mergeCell ref="R58:S58"/>
    <mergeCell ref="T58:U58"/>
    <mergeCell ref="F56:G56"/>
    <mergeCell ref="H56:I56"/>
    <mergeCell ref="AD47:AE47"/>
    <mergeCell ref="A43:G43"/>
    <mergeCell ref="A44:G44"/>
    <mergeCell ref="A45:G45"/>
    <mergeCell ref="A46:G46"/>
    <mergeCell ref="F47:G47"/>
    <mergeCell ref="AD43:AE43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J43:K43"/>
    <mergeCell ref="L43:M43"/>
    <mergeCell ref="R46:S46"/>
    <mergeCell ref="H43:I43"/>
    <mergeCell ref="H44:I44"/>
    <mergeCell ref="H45:I45"/>
    <mergeCell ref="N43:O43"/>
    <mergeCell ref="P43:Q43"/>
    <mergeCell ref="R43:S43"/>
    <mergeCell ref="J48:K48"/>
    <mergeCell ref="L48:M48"/>
    <mergeCell ref="J47:K47"/>
    <mergeCell ref="L47:M47"/>
    <mergeCell ref="N47:O47"/>
    <mergeCell ref="P47:Q47"/>
    <mergeCell ref="R47:S47"/>
    <mergeCell ref="T52:U52"/>
    <mergeCell ref="V52:W52"/>
    <mergeCell ref="X52:Y52"/>
    <mergeCell ref="AF43:AH43"/>
    <mergeCell ref="AF44:AH44"/>
    <mergeCell ref="AF45:AH45"/>
    <mergeCell ref="AF46:AH46"/>
    <mergeCell ref="AF47:AH47"/>
    <mergeCell ref="AF48:AH48"/>
    <mergeCell ref="AF49:AH49"/>
    <mergeCell ref="T48:U48"/>
    <mergeCell ref="V48:W48"/>
    <mergeCell ref="X48:Y48"/>
    <mergeCell ref="Z48:AA48"/>
    <mergeCell ref="AB48:AC48"/>
    <mergeCell ref="AD48:AE48"/>
    <mergeCell ref="T49:U49"/>
    <mergeCell ref="V49:W49"/>
    <mergeCell ref="X49:Y49"/>
    <mergeCell ref="Z49:AA49"/>
    <mergeCell ref="AB49:AC49"/>
    <mergeCell ref="AD49:AE49"/>
    <mergeCell ref="T46:U46"/>
    <mergeCell ref="V46:W46"/>
    <mergeCell ref="Z52:AA52"/>
    <mergeCell ref="AB52:AC52"/>
    <mergeCell ref="AD52:AE52"/>
    <mergeCell ref="AF52:AH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H53"/>
    <mergeCell ref="H52:I52"/>
    <mergeCell ref="J52:K52"/>
    <mergeCell ref="L52:M52"/>
    <mergeCell ref="N52:O52"/>
    <mergeCell ref="P52:Q52"/>
    <mergeCell ref="R52:S52"/>
    <mergeCell ref="A55:G55"/>
    <mergeCell ref="H55:I55"/>
    <mergeCell ref="J55:K55"/>
    <mergeCell ref="L55:M55"/>
    <mergeCell ref="N55:O55"/>
    <mergeCell ref="P55:Q55"/>
    <mergeCell ref="R55:S55"/>
    <mergeCell ref="T55:U55"/>
    <mergeCell ref="V55:W55"/>
    <mergeCell ref="AF58:AH58"/>
    <mergeCell ref="AB56:AC56"/>
    <mergeCell ref="AD56:AE56"/>
    <mergeCell ref="AF56:AH56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H57"/>
    <mergeCell ref="V58:W58"/>
    <mergeCell ref="X58:Y58"/>
    <mergeCell ref="Z58:AA58"/>
    <mergeCell ref="AB58:AC58"/>
    <mergeCell ref="AD58:AE58"/>
    <mergeCell ref="T56:U5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AB60"/>
  <sheetViews>
    <sheetView view="pageBreakPreview" zoomScaleNormal="100" zoomScaleSheetLayoutView="100" workbookViewId="0">
      <selection activeCell="K9" sqref="K9:N9"/>
    </sheetView>
  </sheetViews>
  <sheetFormatPr defaultColWidth="2.875" defaultRowHeight="13.5" x14ac:dyDescent="0.15"/>
  <cols>
    <col min="1" max="1" width="3.625" customWidth="1"/>
    <col min="2" max="7" width="3.5" customWidth="1"/>
    <col min="8" max="11" width="4.125" customWidth="1"/>
    <col min="12" max="12" width="4" customWidth="1"/>
    <col min="13" max="14" width="4.125" customWidth="1"/>
    <col min="15" max="15" width="4.25" customWidth="1"/>
    <col min="16" max="23" width="4.125" customWidth="1"/>
    <col min="25" max="25" width="8" customWidth="1"/>
    <col min="26" max="28" width="10" customWidth="1"/>
  </cols>
  <sheetData>
    <row r="2" spans="1:28" ht="15" customHeight="1" x14ac:dyDescent="0.15">
      <c r="A2" s="21" t="s">
        <v>55</v>
      </c>
      <c r="B2" s="3"/>
      <c r="C2" s="3"/>
      <c r="D2" s="3"/>
      <c r="E2" s="4"/>
      <c r="F2" s="4"/>
    </row>
    <row r="3" spans="1:28" x14ac:dyDescent="0.15">
      <c r="A3" s="22"/>
      <c r="B3" s="3"/>
      <c r="C3" s="3"/>
      <c r="D3" s="3"/>
      <c r="E3" s="4"/>
      <c r="F3" s="4"/>
    </row>
    <row r="4" spans="1:28" x14ac:dyDescent="0.15">
      <c r="A4" s="184" t="s">
        <v>167</v>
      </c>
      <c r="B4" s="185"/>
      <c r="C4" s="185"/>
      <c r="D4" s="185"/>
      <c r="E4" s="186"/>
      <c r="F4" s="184" t="s">
        <v>56</v>
      </c>
      <c r="G4" s="185"/>
      <c r="H4" s="185"/>
      <c r="I4" s="185"/>
      <c r="J4" s="186"/>
      <c r="K4" s="172" t="s">
        <v>57</v>
      </c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4"/>
      <c r="Y4" s="23"/>
      <c r="Z4" s="4"/>
      <c r="AA4" s="23"/>
      <c r="AB4" s="23"/>
    </row>
    <row r="5" spans="1:28" x14ac:dyDescent="0.15">
      <c r="A5" s="187"/>
      <c r="B5" s="188"/>
      <c r="C5" s="188"/>
      <c r="D5" s="188"/>
      <c r="E5" s="189"/>
      <c r="F5" s="187"/>
      <c r="G5" s="188"/>
      <c r="H5" s="188"/>
      <c r="I5" s="188"/>
      <c r="J5" s="189"/>
      <c r="K5" s="172" t="s">
        <v>58</v>
      </c>
      <c r="L5" s="173"/>
      <c r="M5" s="173"/>
      <c r="N5" s="174"/>
      <c r="O5" s="172" t="s">
        <v>59</v>
      </c>
      <c r="P5" s="173"/>
      <c r="Q5" s="173"/>
      <c r="R5" s="174"/>
      <c r="S5" s="172" t="s">
        <v>30</v>
      </c>
      <c r="T5" s="173"/>
      <c r="U5" s="173"/>
      <c r="V5" s="174"/>
      <c r="Y5" s="24"/>
      <c r="Z5" s="25" t="str">
        <f>F4</f>
        <v>世帯数（戸）</v>
      </c>
      <c r="AA5" s="13" t="str">
        <f t="shared" ref="AA5" si="0">K5</f>
        <v>男</v>
      </c>
      <c r="AB5" s="13" t="str">
        <f t="shared" ref="AB5" si="1">O5</f>
        <v>女</v>
      </c>
    </row>
    <row r="6" spans="1:28" x14ac:dyDescent="0.15">
      <c r="A6" s="202" t="s">
        <v>245</v>
      </c>
      <c r="B6" s="203"/>
      <c r="C6" s="203"/>
      <c r="D6" s="203"/>
      <c r="E6" s="204"/>
      <c r="F6" s="205">
        <v>1740</v>
      </c>
      <c r="G6" s="206"/>
      <c r="H6" s="206"/>
      <c r="I6" s="206"/>
      <c r="J6" s="207"/>
      <c r="K6" s="205">
        <v>2993</v>
      </c>
      <c r="L6" s="206"/>
      <c r="M6" s="206"/>
      <c r="N6" s="207"/>
      <c r="O6" s="208">
        <v>3180</v>
      </c>
      <c r="P6" s="209"/>
      <c r="Q6" s="209"/>
      <c r="R6" s="210"/>
      <c r="S6" s="211">
        <v>6173</v>
      </c>
      <c r="T6" s="212"/>
      <c r="U6" s="212"/>
      <c r="V6" s="213"/>
      <c r="W6" s="9"/>
      <c r="Y6" s="63" t="s">
        <v>246</v>
      </c>
      <c r="Z6" s="26">
        <f>F6</f>
        <v>1740</v>
      </c>
      <c r="AA6" s="26">
        <f>K6</f>
        <v>2993</v>
      </c>
      <c r="AB6" s="26">
        <f>O6</f>
        <v>3180</v>
      </c>
    </row>
    <row r="7" spans="1:28" x14ac:dyDescent="0.15">
      <c r="A7" s="202" t="s">
        <v>60</v>
      </c>
      <c r="B7" s="203"/>
      <c r="C7" s="203"/>
      <c r="D7" s="203"/>
      <c r="E7" s="204"/>
      <c r="F7" s="205">
        <v>1747</v>
      </c>
      <c r="G7" s="206"/>
      <c r="H7" s="206"/>
      <c r="I7" s="206"/>
      <c r="J7" s="207"/>
      <c r="K7" s="205">
        <v>2991</v>
      </c>
      <c r="L7" s="206"/>
      <c r="M7" s="206"/>
      <c r="N7" s="207"/>
      <c r="O7" s="208">
        <v>3171</v>
      </c>
      <c r="P7" s="209"/>
      <c r="Q7" s="209"/>
      <c r="R7" s="210"/>
      <c r="S7" s="211">
        <v>6162</v>
      </c>
      <c r="T7" s="212"/>
      <c r="U7" s="212"/>
      <c r="V7" s="213"/>
      <c r="W7" s="9"/>
      <c r="Y7" s="63" t="str">
        <f t="shared" ref="Y7:Y29" si="2">A7</f>
        <v>9年</v>
      </c>
      <c r="Z7" s="26">
        <f t="shared" ref="Z7:Z31" si="3">F7</f>
        <v>1747</v>
      </c>
      <c r="AA7" s="26">
        <f t="shared" ref="AA7:AA31" si="4">K7</f>
        <v>2991</v>
      </c>
      <c r="AB7" s="26">
        <f t="shared" ref="AB7:AB31" si="5">O7</f>
        <v>3171</v>
      </c>
    </row>
    <row r="8" spans="1:28" x14ac:dyDescent="0.15">
      <c r="A8" s="202" t="s">
        <v>61</v>
      </c>
      <c r="B8" s="203"/>
      <c r="C8" s="203"/>
      <c r="D8" s="203"/>
      <c r="E8" s="204"/>
      <c r="F8" s="205">
        <v>1750</v>
      </c>
      <c r="G8" s="206"/>
      <c r="H8" s="206"/>
      <c r="I8" s="206"/>
      <c r="J8" s="207"/>
      <c r="K8" s="205">
        <v>2972</v>
      </c>
      <c r="L8" s="206"/>
      <c r="M8" s="206"/>
      <c r="N8" s="207"/>
      <c r="O8" s="208">
        <v>3165</v>
      </c>
      <c r="P8" s="209"/>
      <c r="Q8" s="209"/>
      <c r="R8" s="210"/>
      <c r="S8" s="211">
        <v>6137</v>
      </c>
      <c r="T8" s="212"/>
      <c r="U8" s="212"/>
      <c r="V8" s="213"/>
      <c r="W8" s="9"/>
      <c r="Y8" s="63" t="str">
        <f t="shared" si="2"/>
        <v>10年</v>
      </c>
      <c r="Z8" s="26">
        <f t="shared" si="3"/>
        <v>1750</v>
      </c>
      <c r="AA8" s="26">
        <f t="shared" si="4"/>
        <v>2972</v>
      </c>
      <c r="AB8" s="26">
        <f t="shared" si="5"/>
        <v>3165</v>
      </c>
    </row>
    <row r="9" spans="1:28" x14ac:dyDescent="0.15">
      <c r="A9" s="202" t="s">
        <v>62</v>
      </c>
      <c r="B9" s="203"/>
      <c r="C9" s="203"/>
      <c r="D9" s="203"/>
      <c r="E9" s="204"/>
      <c r="F9" s="205">
        <v>1760</v>
      </c>
      <c r="G9" s="206"/>
      <c r="H9" s="206"/>
      <c r="I9" s="206"/>
      <c r="J9" s="207"/>
      <c r="K9" s="205">
        <v>2967</v>
      </c>
      <c r="L9" s="206"/>
      <c r="M9" s="206"/>
      <c r="N9" s="207"/>
      <c r="O9" s="208">
        <v>3148</v>
      </c>
      <c r="P9" s="209"/>
      <c r="Q9" s="209"/>
      <c r="R9" s="210"/>
      <c r="S9" s="211">
        <v>6115</v>
      </c>
      <c r="T9" s="212"/>
      <c r="U9" s="212"/>
      <c r="V9" s="213"/>
      <c r="W9" s="9"/>
      <c r="Y9" s="63" t="str">
        <f t="shared" si="2"/>
        <v>11年</v>
      </c>
      <c r="Z9" s="26">
        <f t="shared" si="3"/>
        <v>1760</v>
      </c>
      <c r="AA9" s="26">
        <f t="shared" si="4"/>
        <v>2967</v>
      </c>
      <c r="AB9" s="26">
        <f t="shared" si="5"/>
        <v>3148</v>
      </c>
    </row>
    <row r="10" spans="1:28" x14ac:dyDescent="0.15">
      <c r="A10" s="202" t="s">
        <v>63</v>
      </c>
      <c r="B10" s="203"/>
      <c r="C10" s="203"/>
      <c r="D10" s="203"/>
      <c r="E10" s="204"/>
      <c r="F10" s="205">
        <v>1763</v>
      </c>
      <c r="G10" s="206"/>
      <c r="H10" s="206"/>
      <c r="I10" s="206"/>
      <c r="J10" s="207"/>
      <c r="K10" s="205">
        <v>2957</v>
      </c>
      <c r="L10" s="206"/>
      <c r="M10" s="206"/>
      <c r="N10" s="207"/>
      <c r="O10" s="208">
        <v>3148</v>
      </c>
      <c r="P10" s="209"/>
      <c r="Q10" s="209"/>
      <c r="R10" s="210"/>
      <c r="S10" s="211">
        <v>6105</v>
      </c>
      <c r="T10" s="212"/>
      <c r="U10" s="212"/>
      <c r="V10" s="213"/>
      <c r="W10" s="9"/>
      <c r="Y10" s="63" t="str">
        <f t="shared" si="2"/>
        <v>12年</v>
      </c>
      <c r="Z10" s="26">
        <f t="shared" si="3"/>
        <v>1763</v>
      </c>
      <c r="AA10" s="26">
        <f t="shared" si="4"/>
        <v>2957</v>
      </c>
      <c r="AB10" s="26">
        <f t="shared" si="5"/>
        <v>3148</v>
      </c>
    </row>
    <row r="11" spans="1:28" x14ac:dyDescent="0.15">
      <c r="A11" s="202" t="s">
        <v>64</v>
      </c>
      <c r="B11" s="203"/>
      <c r="C11" s="203"/>
      <c r="D11" s="203"/>
      <c r="E11" s="204"/>
      <c r="F11" s="205">
        <v>1766</v>
      </c>
      <c r="G11" s="206"/>
      <c r="H11" s="206"/>
      <c r="I11" s="206"/>
      <c r="J11" s="207"/>
      <c r="K11" s="205">
        <v>2938</v>
      </c>
      <c r="L11" s="206"/>
      <c r="M11" s="206"/>
      <c r="N11" s="207"/>
      <c r="O11" s="208">
        <v>3162</v>
      </c>
      <c r="P11" s="209"/>
      <c r="Q11" s="209"/>
      <c r="R11" s="210"/>
      <c r="S11" s="211">
        <v>6100</v>
      </c>
      <c r="T11" s="212"/>
      <c r="U11" s="212"/>
      <c r="V11" s="213"/>
      <c r="W11" s="9"/>
      <c r="Y11" s="63" t="str">
        <f t="shared" si="2"/>
        <v>13年</v>
      </c>
      <c r="Z11" s="26">
        <f t="shared" si="3"/>
        <v>1766</v>
      </c>
      <c r="AA11" s="26">
        <f t="shared" si="4"/>
        <v>2938</v>
      </c>
      <c r="AB11" s="26">
        <f t="shared" si="5"/>
        <v>3162</v>
      </c>
    </row>
    <row r="12" spans="1:28" x14ac:dyDescent="0.15">
      <c r="A12" s="202" t="s">
        <v>65</v>
      </c>
      <c r="B12" s="203"/>
      <c r="C12" s="203"/>
      <c r="D12" s="203"/>
      <c r="E12" s="204"/>
      <c r="F12" s="205">
        <v>1771</v>
      </c>
      <c r="G12" s="206"/>
      <c r="H12" s="206"/>
      <c r="I12" s="206"/>
      <c r="J12" s="207"/>
      <c r="K12" s="205">
        <v>2917</v>
      </c>
      <c r="L12" s="206"/>
      <c r="M12" s="206"/>
      <c r="N12" s="207"/>
      <c r="O12" s="208">
        <v>3134</v>
      </c>
      <c r="P12" s="209"/>
      <c r="Q12" s="209"/>
      <c r="R12" s="210"/>
      <c r="S12" s="211">
        <v>6051</v>
      </c>
      <c r="T12" s="212"/>
      <c r="U12" s="212"/>
      <c r="V12" s="213"/>
      <c r="W12" s="9"/>
      <c r="Y12" s="63" t="str">
        <f t="shared" si="2"/>
        <v>14年</v>
      </c>
      <c r="Z12" s="26">
        <f t="shared" si="3"/>
        <v>1771</v>
      </c>
      <c r="AA12" s="26">
        <f t="shared" si="4"/>
        <v>2917</v>
      </c>
      <c r="AB12" s="26">
        <f t="shared" si="5"/>
        <v>3134</v>
      </c>
    </row>
    <row r="13" spans="1:28" x14ac:dyDescent="0.15">
      <c r="A13" s="202" t="s">
        <v>66</v>
      </c>
      <c r="B13" s="203"/>
      <c r="C13" s="203"/>
      <c r="D13" s="203"/>
      <c r="E13" s="204"/>
      <c r="F13" s="205">
        <v>1799</v>
      </c>
      <c r="G13" s="206"/>
      <c r="H13" s="206"/>
      <c r="I13" s="206"/>
      <c r="J13" s="207"/>
      <c r="K13" s="205">
        <v>2936</v>
      </c>
      <c r="L13" s="206"/>
      <c r="M13" s="206"/>
      <c r="N13" s="207"/>
      <c r="O13" s="208">
        <v>3110</v>
      </c>
      <c r="P13" s="209"/>
      <c r="Q13" s="209"/>
      <c r="R13" s="210"/>
      <c r="S13" s="211">
        <v>6046</v>
      </c>
      <c r="T13" s="212"/>
      <c r="U13" s="212"/>
      <c r="V13" s="213"/>
      <c r="W13" s="9"/>
      <c r="Y13" s="63" t="str">
        <f t="shared" si="2"/>
        <v>15年</v>
      </c>
      <c r="Z13" s="26">
        <f t="shared" si="3"/>
        <v>1799</v>
      </c>
      <c r="AA13" s="26">
        <f t="shared" si="4"/>
        <v>2936</v>
      </c>
      <c r="AB13" s="26">
        <f t="shared" si="5"/>
        <v>3110</v>
      </c>
    </row>
    <row r="14" spans="1:28" x14ac:dyDescent="0.15">
      <c r="A14" s="202" t="s">
        <v>67</v>
      </c>
      <c r="B14" s="203"/>
      <c r="C14" s="203"/>
      <c r="D14" s="203"/>
      <c r="E14" s="204"/>
      <c r="F14" s="205">
        <v>1798</v>
      </c>
      <c r="G14" s="206"/>
      <c r="H14" s="206"/>
      <c r="I14" s="206"/>
      <c r="J14" s="207"/>
      <c r="K14" s="205">
        <v>2918</v>
      </c>
      <c r="L14" s="206"/>
      <c r="M14" s="206"/>
      <c r="N14" s="207"/>
      <c r="O14" s="208">
        <v>3113</v>
      </c>
      <c r="P14" s="209"/>
      <c r="Q14" s="209"/>
      <c r="R14" s="210"/>
      <c r="S14" s="211">
        <v>6031</v>
      </c>
      <c r="T14" s="212"/>
      <c r="U14" s="212"/>
      <c r="V14" s="213"/>
      <c r="W14" s="9"/>
      <c r="Y14" s="63" t="str">
        <f t="shared" si="2"/>
        <v>16年</v>
      </c>
      <c r="Z14" s="26">
        <f t="shared" si="3"/>
        <v>1798</v>
      </c>
      <c r="AA14" s="26">
        <f t="shared" si="4"/>
        <v>2918</v>
      </c>
      <c r="AB14" s="26">
        <f t="shared" si="5"/>
        <v>3113</v>
      </c>
    </row>
    <row r="15" spans="1:28" x14ac:dyDescent="0.15">
      <c r="A15" s="202" t="s">
        <v>68</v>
      </c>
      <c r="B15" s="203"/>
      <c r="C15" s="203"/>
      <c r="D15" s="203"/>
      <c r="E15" s="204"/>
      <c r="F15" s="205">
        <v>1782</v>
      </c>
      <c r="G15" s="206"/>
      <c r="H15" s="206"/>
      <c r="I15" s="206"/>
      <c r="J15" s="207"/>
      <c r="K15" s="205">
        <v>2865</v>
      </c>
      <c r="L15" s="206"/>
      <c r="M15" s="206"/>
      <c r="N15" s="207"/>
      <c r="O15" s="208">
        <v>3080</v>
      </c>
      <c r="P15" s="209"/>
      <c r="Q15" s="209"/>
      <c r="R15" s="210"/>
      <c r="S15" s="211">
        <v>5945</v>
      </c>
      <c r="T15" s="212"/>
      <c r="U15" s="212"/>
      <c r="V15" s="213"/>
      <c r="W15" s="9"/>
      <c r="Y15" s="63" t="str">
        <f t="shared" si="2"/>
        <v>17年</v>
      </c>
      <c r="Z15" s="26">
        <f t="shared" si="3"/>
        <v>1782</v>
      </c>
      <c r="AA15" s="26">
        <f t="shared" si="4"/>
        <v>2865</v>
      </c>
      <c r="AB15" s="26">
        <f t="shared" si="5"/>
        <v>3080</v>
      </c>
    </row>
    <row r="16" spans="1:28" x14ac:dyDescent="0.15">
      <c r="A16" s="202" t="s">
        <v>69</v>
      </c>
      <c r="B16" s="203"/>
      <c r="C16" s="203"/>
      <c r="D16" s="203"/>
      <c r="E16" s="204"/>
      <c r="F16" s="205">
        <v>2081</v>
      </c>
      <c r="G16" s="206"/>
      <c r="H16" s="206"/>
      <c r="I16" s="206"/>
      <c r="J16" s="207"/>
      <c r="K16" s="205">
        <v>3200</v>
      </c>
      <c r="L16" s="206"/>
      <c r="M16" s="206"/>
      <c r="N16" s="207"/>
      <c r="O16" s="208">
        <v>3430</v>
      </c>
      <c r="P16" s="209"/>
      <c r="Q16" s="209"/>
      <c r="R16" s="210"/>
      <c r="S16" s="211">
        <v>6630</v>
      </c>
      <c r="T16" s="212"/>
      <c r="U16" s="212"/>
      <c r="V16" s="213"/>
      <c r="W16" s="9"/>
      <c r="Y16" s="63" t="str">
        <f t="shared" si="2"/>
        <v>18年</v>
      </c>
      <c r="Z16" s="26">
        <f t="shared" si="3"/>
        <v>2081</v>
      </c>
      <c r="AA16" s="26">
        <f t="shared" si="4"/>
        <v>3200</v>
      </c>
      <c r="AB16" s="26">
        <f t="shared" si="5"/>
        <v>3430</v>
      </c>
    </row>
    <row r="17" spans="1:28" ht="13.5" customHeight="1" x14ac:dyDescent="0.15">
      <c r="A17" s="202" t="s">
        <v>70</v>
      </c>
      <c r="B17" s="203"/>
      <c r="C17" s="203"/>
      <c r="D17" s="203"/>
      <c r="E17" s="204"/>
      <c r="F17" s="205">
        <v>2063</v>
      </c>
      <c r="G17" s="206"/>
      <c r="H17" s="206"/>
      <c r="I17" s="206"/>
      <c r="J17" s="207"/>
      <c r="K17" s="205">
        <v>3131</v>
      </c>
      <c r="L17" s="206"/>
      <c r="M17" s="206"/>
      <c r="N17" s="207"/>
      <c r="O17" s="208">
        <v>3362</v>
      </c>
      <c r="P17" s="209"/>
      <c r="Q17" s="209"/>
      <c r="R17" s="210"/>
      <c r="S17" s="211">
        <v>6493</v>
      </c>
      <c r="T17" s="212"/>
      <c r="U17" s="212"/>
      <c r="V17" s="213"/>
      <c r="W17" s="9"/>
      <c r="Y17" s="63" t="str">
        <f t="shared" si="2"/>
        <v>19年</v>
      </c>
      <c r="Z17" s="26">
        <f t="shared" si="3"/>
        <v>2063</v>
      </c>
      <c r="AA17" s="26">
        <f t="shared" si="4"/>
        <v>3131</v>
      </c>
      <c r="AB17" s="26">
        <f t="shared" si="5"/>
        <v>3362</v>
      </c>
    </row>
    <row r="18" spans="1:28" x14ac:dyDescent="0.15">
      <c r="A18" s="202" t="s">
        <v>71</v>
      </c>
      <c r="B18" s="203"/>
      <c r="C18" s="203"/>
      <c r="D18" s="203"/>
      <c r="E18" s="204"/>
      <c r="F18" s="205">
        <v>2060</v>
      </c>
      <c r="G18" s="206"/>
      <c r="H18" s="206"/>
      <c r="I18" s="206"/>
      <c r="J18" s="207"/>
      <c r="K18" s="205">
        <v>3109</v>
      </c>
      <c r="L18" s="206"/>
      <c r="M18" s="206"/>
      <c r="N18" s="207"/>
      <c r="O18" s="208">
        <v>3357</v>
      </c>
      <c r="P18" s="209"/>
      <c r="Q18" s="209"/>
      <c r="R18" s="210"/>
      <c r="S18" s="211">
        <v>6466</v>
      </c>
      <c r="T18" s="212"/>
      <c r="U18" s="212"/>
      <c r="V18" s="213"/>
      <c r="W18" s="9"/>
      <c r="Y18" s="63" t="str">
        <f t="shared" si="2"/>
        <v>20年</v>
      </c>
      <c r="Z18" s="26">
        <f t="shared" si="3"/>
        <v>2060</v>
      </c>
      <c r="AA18" s="26">
        <f t="shared" si="4"/>
        <v>3109</v>
      </c>
      <c r="AB18" s="26">
        <f t="shared" si="5"/>
        <v>3357</v>
      </c>
    </row>
    <row r="19" spans="1:28" ht="13.5" customHeight="1" x14ac:dyDescent="0.15">
      <c r="A19" s="202" t="s">
        <v>72</v>
      </c>
      <c r="B19" s="203"/>
      <c r="C19" s="203"/>
      <c r="D19" s="203"/>
      <c r="E19" s="204"/>
      <c r="F19" s="205">
        <v>2316</v>
      </c>
      <c r="G19" s="206"/>
      <c r="H19" s="206"/>
      <c r="I19" s="206"/>
      <c r="J19" s="207"/>
      <c r="K19" s="205">
        <v>3405</v>
      </c>
      <c r="L19" s="206"/>
      <c r="M19" s="206"/>
      <c r="N19" s="207"/>
      <c r="O19" s="208">
        <v>3667</v>
      </c>
      <c r="P19" s="209"/>
      <c r="Q19" s="209"/>
      <c r="R19" s="210"/>
      <c r="S19" s="211">
        <v>7072</v>
      </c>
      <c r="T19" s="212"/>
      <c r="U19" s="212"/>
      <c r="V19" s="213"/>
      <c r="W19" s="9"/>
      <c r="Y19" s="63" t="str">
        <f t="shared" si="2"/>
        <v>21年</v>
      </c>
      <c r="Z19" s="26">
        <f t="shared" si="3"/>
        <v>2316</v>
      </c>
      <c r="AA19" s="26">
        <f t="shared" si="4"/>
        <v>3405</v>
      </c>
      <c r="AB19" s="26">
        <f t="shared" si="5"/>
        <v>3667</v>
      </c>
    </row>
    <row r="20" spans="1:28" ht="13.5" customHeight="1" x14ac:dyDescent="0.15">
      <c r="A20" s="202" t="s">
        <v>73</v>
      </c>
      <c r="B20" s="203"/>
      <c r="C20" s="203"/>
      <c r="D20" s="203"/>
      <c r="E20" s="204"/>
      <c r="F20" s="205">
        <v>2328</v>
      </c>
      <c r="G20" s="206"/>
      <c r="H20" s="206"/>
      <c r="I20" s="206"/>
      <c r="J20" s="207"/>
      <c r="K20" s="205">
        <v>3366</v>
      </c>
      <c r="L20" s="206"/>
      <c r="M20" s="206"/>
      <c r="N20" s="207"/>
      <c r="O20" s="208">
        <v>3596</v>
      </c>
      <c r="P20" s="209"/>
      <c r="Q20" s="209"/>
      <c r="R20" s="210"/>
      <c r="S20" s="211">
        <v>6962</v>
      </c>
      <c r="T20" s="212"/>
      <c r="U20" s="212"/>
      <c r="V20" s="213"/>
      <c r="W20" s="9"/>
      <c r="Y20" s="63" t="str">
        <f t="shared" si="2"/>
        <v>22年</v>
      </c>
      <c r="Z20" s="26">
        <f t="shared" si="3"/>
        <v>2328</v>
      </c>
      <c r="AA20" s="26">
        <f t="shared" si="4"/>
        <v>3366</v>
      </c>
      <c r="AB20" s="26">
        <f t="shared" si="5"/>
        <v>3596</v>
      </c>
    </row>
    <row r="21" spans="1:28" ht="13.5" customHeight="1" x14ac:dyDescent="0.15">
      <c r="A21" s="202" t="s">
        <v>74</v>
      </c>
      <c r="B21" s="203"/>
      <c r="C21" s="203"/>
      <c r="D21" s="203"/>
      <c r="E21" s="204"/>
      <c r="F21" s="205">
        <v>2342</v>
      </c>
      <c r="G21" s="206"/>
      <c r="H21" s="206"/>
      <c r="I21" s="206"/>
      <c r="J21" s="207"/>
      <c r="K21" s="205">
        <v>3354</v>
      </c>
      <c r="L21" s="206"/>
      <c r="M21" s="206"/>
      <c r="N21" s="207"/>
      <c r="O21" s="208">
        <v>3563</v>
      </c>
      <c r="P21" s="209"/>
      <c r="Q21" s="209"/>
      <c r="R21" s="210"/>
      <c r="S21" s="211">
        <v>6917</v>
      </c>
      <c r="T21" s="212"/>
      <c r="U21" s="212"/>
      <c r="V21" s="213"/>
      <c r="W21" s="9"/>
      <c r="Y21" s="63" t="str">
        <f t="shared" si="2"/>
        <v>23年</v>
      </c>
      <c r="Z21" s="26">
        <f t="shared" si="3"/>
        <v>2342</v>
      </c>
      <c r="AA21" s="26">
        <f t="shared" si="4"/>
        <v>3354</v>
      </c>
      <c r="AB21" s="26">
        <f t="shared" si="5"/>
        <v>3563</v>
      </c>
    </row>
    <row r="22" spans="1:28" ht="13.5" customHeight="1" x14ac:dyDescent="0.15">
      <c r="A22" s="202" t="s">
        <v>75</v>
      </c>
      <c r="B22" s="203"/>
      <c r="C22" s="203"/>
      <c r="D22" s="203"/>
      <c r="E22" s="204"/>
      <c r="F22" s="205">
        <v>2341</v>
      </c>
      <c r="G22" s="206"/>
      <c r="H22" s="206"/>
      <c r="I22" s="206"/>
      <c r="J22" s="207"/>
      <c r="K22" s="205">
        <v>3308</v>
      </c>
      <c r="L22" s="206"/>
      <c r="M22" s="206"/>
      <c r="N22" s="207"/>
      <c r="O22" s="208">
        <v>3520</v>
      </c>
      <c r="P22" s="209"/>
      <c r="Q22" s="209"/>
      <c r="R22" s="210"/>
      <c r="S22" s="211">
        <v>6828</v>
      </c>
      <c r="T22" s="212"/>
      <c r="U22" s="212"/>
      <c r="V22" s="213"/>
      <c r="W22" s="27"/>
      <c r="Y22" s="63" t="str">
        <f t="shared" si="2"/>
        <v>24年</v>
      </c>
      <c r="Z22" s="26">
        <f t="shared" si="3"/>
        <v>2341</v>
      </c>
      <c r="AA22" s="26">
        <f t="shared" si="4"/>
        <v>3308</v>
      </c>
      <c r="AB22" s="26">
        <f t="shared" si="5"/>
        <v>3520</v>
      </c>
    </row>
    <row r="23" spans="1:28" ht="13.5" customHeight="1" x14ac:dyDescent="0.15">
      <c r="A23" s="202" t="s">
        <v>76</v>
      </c>
      <c r="B23" s="203"/>
      <c r="C23" s="203"/>
      <c r="D23" s="203"/>
      <c r="E23" s="204"/>
      <c r="F23" s="205">
        <v>2406</v>
      </c>
      <c r="G23" s="206"/>
      <c r="H23" s="206"/>
      <c r="I23" s="206"/>
      <c r="J23" s="207"/>
      <c r="K23" s="205">
        <v>3332</v>
      </c>
      <c r="L23" s="206"/>
      <c r="M23" s="206"/>
      <c r="N23" s="207"/>
      <c r="O23" s="208">
        <v>3599</v>
      </c>
      <c r="P23" s="209"/>
      <c r="Q23" s="209"/>
      <c r="R23" s="210"/>
      <c r="S23" s="211">
        <v>6931</v>
      </c>
      <c r="T23" s="212"/>
      <c r="U23" s="212"/>
      <c r="V23" s="213"/>
      <c r="W23" s="27"/>
      <c r="Y23" s="63" t="str">
        <f t="shared" si="2"/>
        <v>25年</v>
      </c>
      <c r="Z23" s="26">
        <f t="shared" si="3"/>
        <v>2406</v>
      </c>
      <c r="AA23" s="26">
        <f t="shared" si="4"/>
        <v>3332</v>
      </c>
      <c r="AB23" s="26">
        <f t="shared" si="5"/>
        <v>3599</v>
      </c>
    </row>
    <row r="24" spans="1:28" ht="13.5" customHeight="1" x14ac:dyDescent="0.15">
      <c r="A24" s="202" t="s">
        <v>77</v>
      </c>
      <c r="B24" s="203"/>
      <c r="C24" s="203"/>
      <c r="D24" s="203"/>
      <c r="E24" s="204"/>
      <c r="F24" s="205">
        <v>2382</v>
      </c>
      <c r="G24" s="206"/>
      <c r="H24" s="206"/>
      <c r="I24" s="206"/>
      <c r="J24" s="207"/>
      <c r="K24" s="205">
        <v>3273</v>
      </c>
      <c r="L24" s="206"/>
      <c r="M24" s="206"/>
      <c r="N24" s="207"/>
      <c r="O24" s="208">
        <v>3537</v>
      </c>
      <c r="P24" s="209"/>
      <c r="Q24" s="209"/>
      <c r="R24" s="210"/>
      <c r="S24" s="211">
        <v>6810</v>
      </c>
      <c r="T24" s="212"/>
      <c r="U24" s="212"/>
      <c r="V24" s="213"/>
      <c r="W24" s="27"/>
      <c r="Y24" s="63" t="str">
        <f t="shared" si="2"/>
        <v>26年</v>
      </c>
      <c r="Z24" s="26">
        <f t="shared" si="3"/>
        <v>2382</v>
      </c>
      <c r="AA24" s="26">
        <f t="shared" si="4"/>
        <v>3273</v>
      </c>
      <c r="AB24" s="26">
        <f t="shared" si="5"/>
        <v>3537</v>
      </c>
    </row>
    <row r="25" spans="1:28" ht="13.5" customHeight="1" x14ac:dyDescent="0.15">
      <c r="A25" s="202" t="s">
        <v>78</v>
      </c>
      <c r="B25" s="203"/>
      <c r="C25" s="203"/>
      <c r="D25" s="203"/>
      <c r="E25" s="204"/>
      <c r="F25" s="205">
        <v>2383</v>
      </c>
      <c r="G25" s="206"/>
      <c r="H25" s="206"/>
      <c r="I25" s="206"/>
      <c r="J25" s="207"/>
      <c r="K25" s="205">
        <v>3265</v>
      </c>
      <c r="L25" s="206"/>
      <c r="M25" s="206"/>
      <c r="N25" s="207"/>
      <c r="O25" s="208">
        <v>3491</v>
      </c>
      <c r="P25" s="209"/>
      <c r="Q25" s="209"/>
      <c r="R25" s="210"/>
      <c r="S25" s="211">
        <v>6756</v>
      </c>
      <c r="T25" s="212"/>
      <c r="U25" s="212"/>
      <c r="V25" s="213"/>
      <c r="W25" s="7"/>
      <c r="Y25" s="63" t="str">
        <f t="shared" si="2"/>
        <v>27年</v>
      </c>
      <c r="Z25" s="26">
        <f t="shared" si="3"/>
        <v>2383</v>
      </c>
      <c r="AA25" s="26">
        <f t="shared" si="4"/>
        <v>3265</v>
      </c>
      <c r="AB25" s="26">
        <f t="shared" si="5"/>
        <v>3491</v>
      </c>
    </row>
    <row r="26" spans="1:28" x14ac:dyDescent="0.15">
      <c r="A26" s="202" t="s">
        <v>79</v>
      </c>
      <c r="B26" s="203"/>
      <c r="C26" s="203"/>
      <c r="D26" s="203"/>
      <c r="E26" s="204"/>
      <c r="F26" s="205">
        <v>2361</v>
      </c>
      <c r="G26" s="206"/>
      <c r="H26" s="206"/>
      <c r="I26" s="206"/>
      <c r="J26" s="207"/>
      <c r="K26" s="205">
        <v>3221</v>
      </c>
      <c r="L26" s="206"/>
      <c r="M26" s="206"/>
      <c r="N26" s="207"/>
      <c r="O26" s="208">
        <v>3435</v>
      </c>
      <c r="P26" s="209"/>
      <c r="Q26" s="209"/>
      <c r="R26" s="210"/>
      <c r="S26" s="211">
        <v>6656</v>
      </c>
      <c r="T26" s="212"/>
      <c r="U26" s="212"/>
      <c r="V26" s="213"/>
      <c r="Y26" s="63" t="str">
        <f t="shared" si="2"/>
        <v>28年</v>
      </c>
      <c r="Z26" s="26">
        <f t="shared" si="3"/>
        <v>2361</v>
      </c>
      <c r="AA26" s="26">
        <f t="shared" si="4"/>
        <v>3221</v>
      </c>
      <c r="AB26" s="26">
        <f t="shared" si="5"/>
        <v>3435</v>
      </c>
    </row>
    <row r="27" spans="1:28" x14ac:dyDescent="0.15">
      <c r="A27" s="202" t="s">
        <v>80</v>
      </c>
      <c r="B27" s="203"/>
      <c r="C27" s="203"/>
      <c r="D27" s="203"/>
      <c r="E27" s="204"/>
      <c r="F27" s="205">
        <v>2368</v>
      </c>
      <c r="G27" s="206"/>
      <c r="H27" s="206"/>
      <c r="I27" s="206"/>
      <c r="J27" s="207"/>
      <c r="K27" s="205">
        <v>3177</v>
      </c>
      <c r="L27" s="206"/>
      <c r="M27" s="206"/>
      <c r="N27" s="207"/>
      <c r="O27" s="208">
        <v>3403</v>
      </c>
      <c r="P27" s="209"/>
      <c r="Q27" s="209"/>
      <c r="R27" s="210"/>
      <c r="S27" s="211">
        <v>6580</v>
      </c>
      <c r="T27" s="212"/>
      <c r="U27" s="212"/>
      <c r="V27" s="213"/>
      <c r="Y27" s="63" t="str">
        <f t="shared" si="2"/>
        <v>29年</v>
      </c>
      <c r="Z27" s="26">
        <f t="shared" si="3"/>
        <v>2368</v>
      </c>
      <c r="AA27" s="26">
        <f t="shared" si="4"/>
        <v>3177</v>
      </c>
      <c r="AB27" s="26">
        <f t="shared" si="5"/>
        <v>3403</v>
      </c>
    </row>
    <row r="28" spans="1:28" ht="13.5" customHeight="1" x14ac:dyDescent="0.15">
      <c r="A28" s="202" t="s">
        <v>242</v>
      </c>
      <c r="B28" s="203"/>
      <c r="C28" s="203"/>
      <c r="D28" s="203"/>
      <c r="E28" s="204"/>
      <c r="F28" s="205">
        <v>2371</v>
      </c>
      <c r="G28" s="206"/>
      <c r="H28" s="206"/>
      <c r="I28" s="206"/>
      <c r="J28" s="207"/>
      <c r="K28" s="205">
        <v>3145</v>
      </c>
      <c r="L28" s="203"/>
      <c r="M28" s="203"/>
      <c r="N28" s="204"/>
      <c r="O28" s="208">
        <v>3366</v>
      </c>
      <c r="P28" s="215"/>
      <c r="Q28" s="215"/>
      <c r="R28" s="216"/>
      <c r="S28" s="211">
        <v>6511</v>
      </c>
      <c r="T28" s="217"/>
      <c r="U28" s="217"/>
      <c r="V28" s="218"/>
      <c r="W28" s="214"/>
      <c r="Y28" s="63" t="str">
        <f t="shared" si="2"/>
        <v>30年</v>
      </c>
      <c r="Z28" s="26">
        <f t="shared" si="3"/>
        <v>2371</v>
      </c>
      <c r="AA28" s="26">
        <f t="shared" si="4"/>
        <v>3145</v>
      </c>
      <c r="AB28" s="26">
        <f t="shared" si="5"/>
        <v>3366</v>
      </c>
    </row>
    <row r="29" spans="1:28" ht="13.5" customHeight="1" x14ac:dyDescent="0.15">
      <c r="A29" s="202" t="s">
        <v>244</v>
      </c>
      <c r="B29" s="203"/>
      <c r="C29" s="203"/>
      <c r="D29" s="203"/>
      <c r="E29" s="204"/>
      <c r="F29" s="205">
        <v>2360</v>
      </c>
      <c r="G29" s="206"/>
      <c r="H29" s="206"/>
      <c r="I29" s="206"/>
      <c r="J29" s="207"/>
      <c r="K29" s="205">
        <v>3082</v>
      </c>
      <c r="L29" s="203"/>
      <c r="M29" s="203"/>
      <c r="N29" s="204"/>
      <c r="O29" s="208">
        <v>3297</v>
      </c>
      <c r="P29" s="215"/>
      <c r="Q29" s="215"/>
      <c r="R29" s="216"/>
      <c r="S29" s="211">
        <v>6379</v>
      </c>
      <c r="T29" s="217"/>
      <c r="U29" s="217"/>
      <c r="V29" s="218"/>
      <c r="W29" s="214"/>
      <c r="Y29" s="63" t="str">
        <f t="shared" si="2"/>
        <v>31年</v>
      </c>
      <c r="Z29" s="26">
        <f t="shared" si="3"/>
        <v>2360</v>
      </c>
      <c r="AA29" s="26">
        <f t="shared" si="4"/>
        <v>3082</v>
      </c>
      <c r="AB29" s="26">
        <f t="shared" si="5"/>
        <v>3297</v>
      </c>
    </row>
    <row r="30" spans="1:28" ht="13.5" customHeight="1" x14ac:dyDescent="0.15">
      <c r="A30" s="202" t="s">
        <v>248</v>
      </c>
      <c r="B30" s="203"/>
      <c r="C30" s="203"/>
      <c r="D30" s="203"/>
      <c r="E30" s="204"/>
      <c r="F30" s="205">
        <v>2354</v>
      </c>
      <c r="G30" s="206"/>
      <c r="H30" s="206"/>
      <c r="I30" s="206"/>
      <c r="J30" s="207"/>
      <c r="K30" s="205">
        <v>3046</v>
      </c>
      <c r="L30" s="206"/>
      <c r="M30" s="206"/>
      <c r="N30" s="207"/>
      <c r="O30" s="208">
        <v>3228</v>
      </c>
      <c r="P30" s="209"/>
      <c r="Q30" s="209"/>
      <c r="R30" s="210"/>
      <c r="S30" s="211">
        <v>6274</v>
      </c>
      <c r="T30" s="212"/>
      <c r="U30" s="212"/>
      <c r="V30" s="213"/>
      <c r="W30" s="214"/>
      <c r="Y30" s="63" t="s">
        <v>247</v>
      </c>
      <c r="Z30" s="26">
        <f t="shared" ref="Z30" si="6">F30</f>
        <v>2354</v>
      </c>
      <c r="AA30" s="26">
        <f t="shared" ref="AA30" si="7">K30</f>
        <v>3046</v>
      </c>
      <c r="AB30" s="26">
        <f t="shared" ref="AB30" si="8">O30</f>
        <v>3228</v>
      </c>
    </row>
    <row r="31" spans="1:28" ht="13.5" customHeight="1" x14ac:dyDescent="0.15">
      <c r="A31" s="202" t="s">
        <v>255</v>
      </c>
      <c r="B31" s="203"/>
      <c r="C31" s="203"/>
      <c r="D31" s="203"/>
      <c r="E31" s="204"/>
      <c r="F31" s="205">
        <v>2353</v>
      </c>
      <c r="G31" s="206"/>
      <c r="H31" s="206"/>
      <c r="I31" s="206"/>
      <c r="J31" s="207"/>
      <c r="K31" s="205">
        <v>2997</v>
      </c>
      <c r="L31" s="206"/>
      <c r="M31" s="206"/>
      <c r="N31" s="207"/>
      <c r="O31" s="208">
        <v>3160</v>
      </c>
      <c r="P31" s="209"/>
      <c r="Q31" s="209"/>
      <c r="R31" s="210"/>
      <c r="S31" s="211">
        <f>K31+O31</f>
        <v>6157</v>
      </c>
      <c r="T31" s="212"/>
      <c r="U31" s="212"/>
      <c r="V31" s="213"/>
      <c r="W31" s="214"/>
      <c r="Y31" s="63" t="s">
        <v>247</v>
      </c>
      <c r="Z31" s="26">
        <f t="shared" si="3"/>
        <v>2353</v>
      </c>
      <c r="AA31" s="26">
        <f t="shared" si="4"/>
        <v>2997</v>
      </c>
      <c r="AB31" s="26">
        <f t="shared" si="5"/>
        <v>3160</v>
      </c>
    </row>
    <row r="32" spans="1:28" ht="13.5" customHeight="1" x14ac:dyDescent="0.15">
      <c r="A32" s="70"/>
      <c r="B32" s="70"/>
      <c r="C32" s="70"/>
      <c r="D32" s="70"/>
      <c r="E32" s="70"/>
      <c r="F32" s="71"/>
      <c r="G32" s="71"/>
      <c r="H32" s="71"/>
      <c r="I32" s="71"/>
      <c r="J32" s="71"/>
      <c r="K32" s="71"/>
      <c r="L32" s="72"/>
      <c r="M32" s="72"/>
      <c r="N32" s="72"/>
      <c r="O32" s="73"/>
      <c r="P32" s="74"/>
      <c r="Q32" s="74"/>
      <c r="R32" s="74"/>
      <c r="S32" s="75"/>
      <c r="T32" s="76"/>
      <c r="U32" s="76"/>
      <c r="V32" s="77" t="s">
        <v>81</v>
      </c>
      <c r="W32" s="214"/>
      <c r="Y32" s="14"/>
      <c r="Z32" s="69"/>
      <c r="AA32" s="69"/>
      <c r="AB32" s="69"/>
    </row>
    <row r="33" spans="1:23" ht="13.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77"/>
      <c r="W33" s="214"/>
    </row>
    <row r="34" spans="1:23" ht="13.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3"/>
      <c r="M34" s="3"/>
      <c r="N34" s="3"/>
      <c r="O34" s="3"/>
      <c r="P34" s="3"/>
      <c r="Q34" s="3"/>
      <c r="R34" s="3"/>
      <c r="S34" s="3"/>
      <c r="T34" s="4"/>
      <c r="U34" s="4"/>
      <c r="V34" s="4"/>
      <c r="W34" s="4"/>
    </row>
    <row r="35" spans="1:23" ht="13.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3.5" customHeight="1" x14ac:dyDescent="0.15">
      <c r="A36" s="219"/>
      <c r="B36" s="219"/>
      <c r="C36" s="219"/>
      <c r="D36" s="28"/>
      <c r="E36" s="28"/>
      <c r="F36" s="28"/>
      <c r="G36" s="28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</row>
    <row r="37" spans="1:23" ht="13.5" customHeight="1" x14ac:dyDescent="0.15">
      <c r="A37" s="220"/>
      <c r="B37" s="220"/>
      <c r="C37" s="220"/>
      <c r="D37" s="8"/>
      <c r="E37" s="8"/>
      <c r="F37" s="8"/>
      <c r="G37" s="8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3" ht="13.5" customHeight="1" x14ac:dyDescent="0.15">
      <c r="A38" s="220"/>
      <c r="B38" s="220"/>
      <c r="C38" s="220"/>
      <c r="D38" s="8"/>
      <c r="E38" s="8"/>
      <c r="F38" s="8"/>
      <c r="G38" s="8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3" ht="13.5" customHeight="1" x14ac:dyDescent="0.15">
      <c r="A39" s="6"/>
    </row>
    <row r="40" spans="1:23" ht="13.5" customHeight="1" x14ac:dyDescent="0.15">
      <c r="A40" s="6"/>
    </row>
    <row r="41" spans="1:23" ht="13.5" customHeight="1" x14ac:dyDescent="0.15">
      <c r="A41" s="6"/>
      <c r="W41" s="2"/>
    </row>
    <row r="42" spans="1:23" ht="13.5" customHeight="1" x14ac:dyDescent="0.15">
      <c r="E42" s="4"/>
      <c r="F42" s="4"/>
    </row>
    <row r="43" spans="1:23" ht="13.5" customHeight="1" x14ac:dyDescent="0.15">
      <c r="A43" s="28"/>
      <c r="B43" s="28"/>
      <c r="C43" s="28"/>
      <c r="D43" s="28"/>
      <c r="E43" s="28"/>
      <c r="F43" s="28"/>
      <c r="G43" s="28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19"/>
      <c r="U43" s="219"/>
    </row>
    <row r="44" spans="1:23" ht="13.5" customHeight="1" x14ac:dyDescent="0.15">
      <c r="A44" s="30"/>
      <c r="B44" s="30"/>
      <c r="C44" s="30"/>
      <c r="D44" s="30"/>
      <c r="E44" s="30"/>
      <c r="F44" s="30"/>
      <c r="G44" s="30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220"/>
      <c r="U44" s="220"/>
    </row>
    <row r="45" spans="1:23" ht="13.5" customHeight="1" x14ac:dyDescent="0.15">
      <c r="A45" s="8"/>
      <c r="B45" s="8"/>
      <c r="C45" s="8"/>
      <c r="D45" s="8"/>
      <c r="E45" s="8"/>
      <c r="F45" s="8"/>
      <c r="G45" s="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220"/>
      <c r="U45" s="220"/>
    </row>
    <row r="46" spans="1:23" ht="13.5" customHeight="1" x14ac:dyDescent="0.15">
      <c r="A46" s="8"/>
      <c r="B46" s="8"/>
      <c r="C46" s="8"/>
      <c r="D46" s="8"/>
      <c r="E46" s="8"/>
      <c r="F46" s="8"/>
      <c r="G46" s="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220"/>
      <c r="U46" s="220"/>
      <c r="V46" s="4"/>
    </row>
    <row r="47" spans="1:23" ht="13.5" customHeight="1" x14ac:dyDescent="0.15">
      <c r="A47" s="220"/>
      <c r="B47" s="220"/>
      <c r="C47" s="220"/>
      <c r="D47" s="8"/>
      <c r="E47" s="8"/>
      <c r="F47" s="8"/>
      <c r="G47" s="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220"/>
      <c r="U47" s="220"/>
    </row>
    <row r="48" spans="1:23" ht="13.5" customHeight="1" x14ac:dyDescent="0.15">
      <c r="A48" s="220"/>
      <c r="B48" s="220"/>
      <c r="C48" s="220"/>
      <c r="D48" s="8"/>
      <c r="E48" s="8"/>
      <c r="F48" s="8"/>
      <c r="G48" s="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220"/>
      <c r="U48" s="220"/>
    </row>
    <row r="49" spans="1:21" ht="13.5" customHeight="1" x14ac:dyDescent="0.15">
      <c r="A49" s="220"/>
      <c r="B49" s="220"/>
      <c r="C49" s="220"/>
      <c r="D49" s="8"/>
      <c r="E49" s="8"/>
      <c r="F49" s="8"/>
      <c r="G49" s="8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220"/>
      <c r="U49" s="220"/>
    </row>
    <row r="50" spans="1:21" ht="13.5" customHeight="1" x14ac:dyDescent="0.15"/>
    <row r="51" spans="1:21" ht="13.5" customHeight="1" x14ac:dyDescent="0.15">
      <c r="A51" s="28"/>
      <c r="B51" s="28"/>
      <c r="C51" s="28"/>
      <c r="D51" s="28"/>
      <c r="E51" s="28"/>
      <c r="F51" s="28"/>
      <c r="G51" s="28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19"/>
      <c r="U51" s="219"/>
    </row>
    <row r="52" spans="1:21" ht="13.5" customHeight="1" x14ac:dyDescent="0.15">
      <c r="A52" s="30"/>
      <c r="B52" s="30"/>
      <c r="C52" s="30"/>
      <c r="D52" s="30"/>
      <c r="E52" s="30"/>
      <c r="F52" s="30"/>
      <c r="G52" s="30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220"/>
      <c r="U52" s="220"/>
    </row>
    <row r="53" spans="1:21" ht="13.5" customHeight="1" x14ac:dyDescent="0.15">
      <c r="A53" s="8"/>
      <c r="B53" s="8"/>
      <c r="C53" s="8"/>
      <c r="D53" s="8"/>
      <c r="E53" s="8"/>
      <c r="F53" s="8"/>
      <c r="G53" s="8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220"/>
      <c r="U53" s="220"/>
    </row>
    <row r="54" spans="1:21" ht="13.5" customHeight="1" x14ac:dyDescent="0.15">
      <c r="A54" s="8"/>
      <c r="B54" s="8"/>
      <c r="C54" s="8"/>
      <c r="D54" s="8"/>
      <c r="E54" s="8"/>
      <c r="F54" s="8"/>
      <c r="G54" s="8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220"/>
      <c r="U54" s="220"/>
    </row>
    <row r="55" spans="1:21" ht="13.5" customHeight="1" x14ac:dyDescent="0.15">
      <c r="A55" s="220"/>
      <c r="B55" s="220"/>
      <c r="C55" s="220"/>
      <c r="D55" s="8"/>
      <c r="E55" s="8"/>
      <c r="F55" s="8"/>
      <c r="G55" s="8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220"/>
      <c r="U55" s="220"/>
    </row>
    <row r="56" spans="1:21" ht="13.5" customHeight="1" x14ac:dyDescent="0.15">
      <c r="A56" s="220"/>
      <c r="B56" s="220"/>
      <c r="C56" s="220"/>
      <c r="D56" s="8"/>
      <c r="E56" s="8"/>
      <c r="F56" s="8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220"/>
      <c r="U56" s="220"/>
    </row>
    <row r="57" spans="1:21" ht="13.5" customHeight="1" x14ac:dyDescent="0.15">
      <c r="A57" s="220"/>
      <c r="B57" s="220"/>
      <c r="C57" s="220"/>
      <c r="D57" s="8"/>
      <c r="E57" s="8"/>
      <c r="F57" s="8"/>
      <c r="G57" s="8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220"/>
      <c r="U57" s="220"/>
    </row>
    <row r="58" spans="1:21" ht="13.5" customHeight="1" x14ac:dyDescent="0.15"/>
    <row r="59" spans="1:21" ht="13.5" customHeight="1" x14ac:dyDescent="0.15"/>
    <row r="60" spans="1:21" ht="13.5" customHeight="1" x14ac:dyDescent="0.15"/>
  </sheetData>
  <mergeCells count="174">
    <mergeCell ref="T54:U54"/>
    <mergeCell ref="A55:C57"/>
    <mergeCell ref="T55:U55"/>
    <mergeCell ref="T56:U56"/>
    <mergeCell ref="T57:U57"/>
    <mergeCell ref="S38:U38"/>
    <mergeCell ref="T43:U43"/>
    <mergeCell ref="T44:U44"/>
    <mergeCell ref="T45:U45"/>
    <mergeCell ref="T46:U46"/>
    <mergeCell ref="A47:C49"/>
    <mergeCell ref="T47:U47"/>
    <mergeCell ref="T48:U48"/>
    <mergeCell ref="T49:U49"/>
    <mergeCell ref="A38:C38"/>
    <mergeCell ref="H38:I38"/>
    <mergeCell ref="J38:K38"/>
    <mergeCell ref="L38:M38"/>
    <mergeCell ref="N38:O38"/>
    <mergeCell ref="P38:R38"/>
    <mergeCell ref="O29:R29"/>
    <mergeCell ref="S29:V29"/>
    <mergeCell ref="F31:J31"/>
    <mergeCell ref="K31:N31"/>
    <mergeCell ref="O31:R31"/>
    <mergeCell ref="S31:V31"/>
    <mergeCell ref="T51:U51"/>
    <mergeCell ref="T52:U52"/>
    <mergeCell ref="T53:U53"/>
    <mergeCell ref="O28:R28"/>
    <mergeCell ref="S28:V28"/>
    <mergeCell ref="A27:E27"/>
    <mergeCell ref="F26:J26"/>
    <mergeCell ref="K26:N26"/>
    <mergeCell ref="O26:R26"/>
    <mergeCell ref="S26:V26"/>
    <mergeCell ref="S36:U36"/>
    <mergeCell ref="A37:C37"/>
    <mergeCell ref="H37:I37"/>
    <mergeCell ref="J37:K37"/>
    <mergeCell ref="L37:M37"/>
    <mergeCell ref="N37:O37"/>
    <mergeCell ref="P37:R37"/>
    <mergeCell ref="S37:U37"/>
    <mergeCell ref="A36:C36"/>
    <mergeCell ref="H36:I36"/>
    <mergeCell ref="J36:K36"/>
    <mergeCell ref="L36:M36"/>
    <mergeCell ref="N36:O36"/>
    <mergeCell ref="P36:R36"/>
    <mergeCell ref="A31:E31"/>
    <mergeCell ref="F29:J29"/>
    <mergeCell ref="K29:N29"/>
    <mergeCell ref="A24:E24"/>
    <mergeCell ref="F23:J23"/>
    <mergeCell ref="K23:N23"/>
    <mergeCell ref="O23:R23"/>
    <mergeCell ref="S23:V23"/>
    <mergeCell ref="W28:W33"/>
    <mergeCell ref="A28:E28"/>
    <mergeCell ref="F27:J27"/>
    <mergeCell ref="K27:N27"/>
    <mergeCell ref="O27:R27"/>
    <mergeCell ref="A25:E25"/>
    <mergeCell ref="F24:J24"/>
    <mergeCell ref="K24:N24"/>
    <mergeCell ref="O24:R24"/>
    <mergeCell ref="S24:V24"/>
    <mergeCell ref="A26:E26"/>
    <mergeCell ref="F25:J25"/>
    <mergeCell ref="K25:N25"/>
    <mergeCell ref="O25:R25"/>
    <mergeCell ref="S25:V25"/>
    <mergeCell ref="S27:V27"/>
    <mergeCell ref="A29:E29"/>
    <mergeCell ref="F28:J28"/>
    <mergeCell ref="K28:N28"/>
    <mergeCell ref="A22:E22"/>
    <mergeCell ref="F21:J21"/>
    <mergeCell ref="K21:N21"/>
    <mergeCell ref="O21:R21"/>
    <mergeCell ref="S21:V21"/>
    <mergeCell ref="A23:E23"/>
    <mergeCell ref="F22:J22"/>
    <mergeCell ref="K22:N22"/>
    <mergeCell ref="O22:R22"/>
    <mergeCell ref="S22:V22"/>
    <mergeCell ref="A20:E20"/>
    <mergeCell ref="F19:J19"/>
    <mergeCell ref="K19:N19"/>
    <mergeCell ref="O19:R19"/>
    <mergeCell ref="S19:V19"/>
    <mergeCell ref="A21:E21"/>
    <mergeCell ref="F20:J20"/>
    <mergeCell ref="K20:N20"/>
    <mergeCell ref="O20:R20"/>
    <mergeCell ref="S20:V20"/>
    <mergeCell ref="A18:E18"/>
    <mergeCell ref="F17:J17"/>
    <mergeCell ref="K17:N17"/>
    <mergeCell ref="O17:R17"/>
    <mergeCell ref="S17:V17"/>
    <mergeCell ref="A19:E19"/>
    <mergeCell ref="F18:J18"/>
    <mergeCell ref="K18:N18"/>
    <mergeCell ref="O18:R18"/>
    <mergeCell ref="S18:V18"/>
    <mergeCell ref="A16:E16"/>
    <mergeCell ref="F15:J15"/>
    <mergeCell ref="K15:N15"/>
    <mergeCell ref="O15:R15"/>
    <mergeCell ref="S15:V15"/>
    <mergeCell ref="A17:E17"/>
    <mergeCell ref="F16:J16"/>
    <mergeCell ref="K16:N16"/>
    <mergeCell ref="O16:R16"/>
    <mergeCell ref="S16:V16"/>
    <mergeCell ref="A14:E14"/>
    <mergeCell ref="F13:J13"/>
    <mergeCell ref="K13:N13"/>
    <mergeCell ref="O13:R13"/>
    <mergeCell ref="S13:V13"/>
    <mergeCell ref="A15:E15"/>
    <mergeCell ref="F14:J14"/>
    <mergeCell ref="K14:N14"/>
    <mergeCell ref="O14:R14"/>
    <mergeCell ref="S14:V14"/>
    <mergeCell ref="A12:E12"/>
    <mergeCell ref="F11:J11"/>
    <mergeCell ref="K11:N11"/>
    <mergeCell ref="O11:R11"/>
    <mergeCell ref="S11:V11"/>
    <mergeCell ref="A13:E13"/>
    <mergeCell ref="F12:J12"/>
    <mergeCell ref="K12:N12"/>
    <mergeCell ref="O12:R12"/>
    <mergeCell ref="S12:V12"/>
    <mergeCell ref="S8:V8"/>
    <mergeCell ref="A10:E10"/>
    <mergeCell ref="F9:J9"/>
    <mergeCell ref="K9:N9"/>
    <mergeCell ref="O9:R9"/>
    <mergeCell ref="S9:V9"/>
    <mergeCell ref="A9:E9"/>
    <mergeCell ref="A8:E8"/>
    <mergeCell ref="A11:E11"/>
    <mergeCell ref="F10:J10"/>
    <mergeCell ref="K10:N10"/>
    <mergeCell ref="O10:R10"/>
    <mergeCell ref="S10:V10"/>
    <mergeCell ref="A30:E30"/>
    <mergeCell ref="F30:J30"/>
    <mergeCell ref="K30:N30"/>
    <mergeCell ref="O30:R30"/>
    <mergeCell ref="S30:V30"/>
    <mergeCell ref="F4:J5"/>
    <mergeCell ref="K4:V4"/>
    <mergeCell ref="K5:N5"/>
    <mergeCell ref="O5:R5"/>
    <mergeCell ref="S5:V5"/>
    <mergeCell ref="A4:E5"/>
    <mergeCell ref="A6:E6"/>
    <mergeCell ref="A7:E7"/>
    <mergeCell ref="F6:J6"/>
    <mergeCell ref="K6:N6"/>
    <mergeCell ref="O6:R6"/>
    <mergeCell ref="S6:V6"/>
    <mergeCell ref="F7:J7"/>
    <mergeCell ref="K7:N7"/>
    <mergeCell ref="O7:R7"/>
    <mergeCell ref="S7:V7"/>
    <mergeCell ref="F8:J8"/>
    <mergeCell ref="K8:N8"/>
    <mergeCell ref="O8:R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N60"/>
  <sheetViews>
    <sheetView view="pageBreakPreview" zoomScaleNormal="100" zoomScaleSheetLayoutView="100" workbookViewId="0">
      <selection activeCell="K9" sqref="K9"/>
    </sheetView>
  </sheetViews>
  <sheetFormatPr defaultColWidth="2.875" defaultRowHeight="13.5" x14ac:dyDescent="0.15"/>
  <cols>
    <col min="1" max="1" width="14.125" customWidth="1"/>
    <col min="2" max="3" width="9.625" customWidth="1"/>
    <col min="4" max="4" width="11.125" customWidth="1"/>
    <col min="5" max="5" width="14.125" customWidth="1"/>
    <col min="6" max="7" width="9.625" customWidth="1"/>
    <col min="8" max="8" width="11.125" customWidth="1"/>
    <col min="12" max="12" width="9.25" customWidth="1"/>
    <col min="13" max="13" width="11.25" customWidth="1"/>
    <col min="14" max="14" width="11.75" customWidth="1"/>
  </cols>
  <sheetData>
    <row r="2" spans="1:14" ht="15" customHeight="1" x14ac:dyDescent="0.15">
      <c r="A2" s="32" t="s">
        <v>82</v>
      </c>
    </row>
    <row r="3" spans="1:14" ht="13.5" customHeight="1" x14ac:dyDescent="0.15">
      <c r="H3" s="40" t="s">
        <v>83</v>
      </c>
    </row>
    <row r="4" spans="1:14" ht="13.5" customHeight="1" x14ac:dyDescent="0.15">
      <c r="A4" s="86" t="s">
        <v>84</v>
      </c>
      <c r="B4" s="86" t="s">
        <v>58</v>
      </c>
      <c r="C4" s="86" t="s">
        <v>59</v>
      </c>
      <c r="D4" s="86" t="s">
        <v>85</v>
      </c>
      <c r="E4" s="86" t="s">
        <v>84</v>
      </c>
      <c r="F4" s="86" t="s">
        <v>58</v>
      </c>
      <c r="G4" s="86" t="s">
        <v>59</v>
      </c>
      <c r="H4" s="88" t="s">
        <v>85</v>
      </c>
      <c r="L4" s="20" t="str">
        <f>A4</f>
        <v>年齢</v>
      </c>
      <c r="M4" s="20" t="str">
        <f>B4</f>
        <v>男</v>
      </c>
      <c r="N4" s="20" t="str">
        <f>C4</f>
        <v>女</v>
      </c>
    </row>
    <row r="5" spans="1:14" ht="13.5" customHeight="1" x14ac:dyDescent="0.15">
      <c r="A5" s="84" t="s">
        <v>86</v>
      </c>
      <c r="B5" s="92">
        <v>105</v>
      </c>
      <c r="C5" s="92">
        <v>92</v>
      </c>
      <c r="D5" s="85">
        <f>B5+C5</f>
        <v>197</v>
      </c>
      <c r="E5" s="87" t="s">
        <v>87</v>
      </c>
      <c r="F5" s="92">
        <v>205</v>
      </c>
      <c r="G5" s="92">
        <v>188</v>
      </c>
      <c r="H5" s="89">
        <f t="shared" ref="H5:H15" si="0">F5+G5</f>
        <v>393</v>
      </c>
      <c r="L5" s="20" t="str">
        <f t="shared" ref="L5:L15" si="1">SUBSTITUTE(A5,"歳","")</f>
        <v>0～4</v>
      </c>
      <c r="M5" s="20">
        <f t="shared" ref="M5:M15" si="2">B5*-1</f>
        <v>-105</v>
      </c>
      <c r="N5" s="20">
        <f t="shared" ref="N5:N15" si="3">C5</f>
        <v>92</v>
      </c>
    </row>
    <row r="6" spans="1:14" ht="13.5" customHeight="1" x14ac:dyDescent="0.15">
      <c r="A6" s="84" t="s">
        <v>88</v>
      </c>
      <c r="B6" s="92">
        <v>148</v>
      </c>
      <c r="C6" s="92">
        <v>121</v>
      </c>
      <c r="D6" s="85">
        <f t="shared" ref="D6:D15" si="4">B6+C6</f>
        <v>269</v>
      </c>
      <c r="E6" s="84" t="s">
        <v>89</v>
      </c>
      <c r="F6" s="92">
        <v>219</v>
      </c>
      <c r="G6" s="92">
        <v>220</v>
      </c>
      <c r="H6" s="89">
        <f t="shared" si="0"/>
        <v>439</v>
      </c>
      <c r="L6" s="20" t="str">
        <f t="shared" si="1"/>
        <v>5～9</v>
      </c>
      <c r="M6" s="20">
        <f t="shared" si="2"/>
        <v>-148</v>
      </c>
      <c r="N6" s="20">
        <f t="shared" si="3"/>
        <v>121</v>
      </c>
    </row>
    <row r="7" spans="1:14" ht="13.5" customHeight="1" x14ac:dyDescent="0.15">
      <c r="A7" s="84" t="s">
        <v>90</v>
      </c>
      <c r="B7" s="92">
        <v>162</v>
      </c>
      <c r="C7" s="92">
        <v>137</v>
      </c>
      <c r="D7" s="85">
        <f t="shared" si="4"/>
        <v>299</v>
      </c>
      <c r="E7" s="84" t="s">
        <v>91</v>
      </c>
      <c r="F7" s="92">
        <v>243</v>
      </c>
      <c r="G7" s="92">
        <v>255</v>
      </c>
      <c r="H7" s="89">
        <f t="shared" si="0"/>
        <v>498</v>
      </c>
      <c r="L7" s="20" t="str">
        <f t="shared" si="1"/>
        <v>10～14</v>
      </c>
      <c r="M7" s="20">
        <f t="shared" si="2"/>
        <v>-162</v>
      </c>
      <c r="N7" s="20">
        <f t="shared" si="3"/>
        <v>137</v>
      </c>
    </row>
    <row r="8" spans="1:14" ht="13.5" customHeight="1" x14ac:dyDescent="0.15">
      <c r="A8" s="84" t="s">
        <v>92</v>
      </c>
      <c r="B8" s="92">
        <v>148</v>
      </c>
      <c r="C8" s="92">
        <v>147</v>
      </c>
      <c r="D8" s="85">
        <f t="shared" si="4"/>
        <v>295</v>
      </c>
      <c r="E8" s="84" t="s">
        <v>93</v>
      </c>
      <c r="F8" s="92">
        <v>277</v>
      </c>
      <c r="G8" s="92">
        <v>249</v>
      </c>
      <c r="H8" s="89">
        <f t="shared" si="0"/>
        <v>526</v>
      </c>
      <c r="L8" s="20" t="str">
        <f t="shared" si="1"/>
        <v>15～19</v>
      </c>
      <c r="M8" s="20">
        <f t="shared" si="2"/>
        <v>-148</v>
      </c>
      <c r="N8" s="20">
        <f t="shared" si="3"/>
        <v>147</v>
      </c>
    </row>
    <row r="9" spans="1:14" ht="13.5" customHeight="1" x14ac:dyDescent="0.15">
      <c r="A9" s="84" t="s">
        <v>94</v>
      </c>
      <c r="B9" s="92">
        <v>145</v>
      </c>
      <c r="C9" s="92">
        <v>105</v>
      </c>
      <c r="D9" s="85">
        <f t="shared" si="4"/>
        <v>250</v>
      </c>
      <c r="E9" s="84" t="s">
        <v>95</v>
      </c>
      <c r="F9" s="92">
        <v>145</v>
      </c>
      <c r="G9" s="92">
        <v>165</v>
      </c>
      <c r="H9" s="89">
        <f t="shared" si="0"/>
        <v>310</v>
      </c>
      <c r="L9" s="20" t="str">
        <f t="shared" si="1"/>
        <v>20～24</v>
      </c>
      <c r="M9" s="20">
        <f t="shared" si="2"/>
        <v>-145</v>
      </c>
      <c r="N9" s="20">
        <f t="shared" si="3"/>
        <v>105</v>
      </c>
    </row>
    <row r="10" spans="1:14" ht="13.5" customHeight="1" x14ac:dyDescent="0.15">
      <c r="A10" s="84" t="s">
        <v>96</v>
      </c>
      <c r="B10" s="92">
        <v>109</v>
      </c>
      <c r="C10" s="92">
        <v>114</v>
      </c>
      <c r="D10" s="85">
        <f t="shared" si="4"/>
        <v>223</v>
      </c>
      <c r="E10" s="84" t="s">
        <v>97</v>
      </c>
      <c r="F10" s="92">
        <v>135</v>
      </c>
      <c r="G10" s="92">
        <v>191</v>
      </c>
      <c r="H10" s="89">
        <f t="shared" si="0"/>
        <v>326</v>
      </c>
      <c r="L10" s="20" t="str">
        <f t="shared" si="1"/>
        <v>25～29</v>
      </c>
      <c r="M10" s="20">
        <f t="shared" si="2"/>
        <v>-109</v>
      </c>
      <c r="N10" s="20">
        <f t="shared" si="3"/>
        <v>114</v>
      </c>
    </row>
    <row r="11" spans="1:14" ht="13.5" customHeight="1" x14ac:dyDescent="0.15">
      <c r="A11" s="84" t="s">
        <v>98</v>
      </c>
      <c r="B11" s="92">
        <v>149</v>
      </c>
      <c r="C11" s="92">
        <v>113</v>
      </c>
      <c r="D11" s="85">
        <f t="shared" si="4"/>
        <v>262</v>
      </c>
      <c r="E11" s="84" t="s">
        <v>99</v>
      </c>
      <c r="F11" s="92">
        <v>92</v>
      </c>
      <c r="G11" s="92">
        <v>189</v>
      </c>
      <c r="H11" s="89">
        <f t="shared" si="0"/>
        <v>281</v>
      </c>
      <c r="L11" s="20" t="str">
        <f t="shared" si="1"/>
        <v>30～34</v>
      </c>
      <c r="M11" s="20">
        <f t="shared" si="2"/>
        <v>-149</v>
      </c>
      <c r="N11" s="20">
        <f t="shared" si="3"/>
        <v>113</v>
      </c>
    </row>
    <row r="12" spans="1:14" ht="13.5" customHeight="1" x14ac:dyDescent="0.15">
      <c r="A12" s="84" t="s">
        <v>100</v>
      </c>
      <c r="B12" s="92">
        <v>150</v>
      </c>
      <c r="C12" s="92">
        <v>149</v>
      </c>
      <c r="D12" s="85">
        <f t="shared" si="4"/>
        <v>299</v>
      </c>
      <c r="E12" s="84" t="s">
        <v>101</v>
      </c>
      <c r="F12" s="92">
        <v>50</v>
      </c>
      <c r="G12" s="92">
        <v>136</v>
      </c>
      <c r="H12" s="89">
        <f t="shared" si="0"/>
        <v>186</v>
      </c>
      <c r="L12" s="20" t="str">
        <f t="shared" si="1"/>
        <v>35～39</v>
      </c>
      <c r="M12" s="20">
        <f t="shared" si="2"/>
        <v>-150</v>
      </c>
      <c r="N12" s="20">
        <f t="shared" si="3"/>
        <v>149</v>
      </c>
    </row>
    <row r="13" spans="1:14" ht="13.5" customHeight="1" x14ac:dyDescent="0.15">
      <c r="A13" s="84" t="s">
        <v>102</v>
      </c>
      <c r="B13" s="92">
        <v>162</v>
      </c>
      <c r="C13" s="92">
        <v>163</v>
      </c>
      <c r="D13" s="85">
        <f t="shared" si="4"/>
        <v>325</v>
      </c>
      <c r="E13" s="84" t="s">
        <v>103</v>
      </c>
      <c r="F13" s="92">
        <v>12</v>
      </c>
      <c r="G13" s="92">
        <v>56</v>
      </c>
      <c r="H13" s="89">
        <f t="shared" si="0"/>
        <v>68</v>
      </c>
      <c r="L13" s="20" t="str">
        <f t="shared" si="1"/>
        <v>40～44</v>
      </c>
      <c r="M13" s="20">
        <f t="shared" si="2"/>
        <v>-162</v>
      </c>
      <c r="N13" s="20">
        <f t="shared" si="3"/>
        <v>163</v>
      </c>
    </row>
    <row r="14" spans="1:14" ht="13.5" customHeight="1" x14ac:dyDescent="0.15">
      <c r="A14" s="84" t="s">
        <v>104</v>
      </c>
      <c r="B14" s="92">
        <v>169</v>
      </c>
      <c r="C14" s="92">
        <v>187</v>
      </c>
      <c r="D14" s="85">
        <f t="shared" si="4"/>
        <v>356</v>
      </c>
      <c r="E14" s="84" t="s">
        <v>105</v>
      </c>
      <c r="F14" s="92">
        <v>2</v>
      </c>
      <c r="G14" s="92">
        <v>9</v>
      </c>
      <c r="H14" s="89">
        <f t="shared" si="0"/>
        <v>11</v>
      </c>
      <c r="L14" s="20" t="str">
        <f t="shared" si="1"/>
        <v>45～49</v>
      </c>
      <c r="M14" s="20">
        <f t="shared" si="2"/>
        <v>-169</v>
      </c>
      <c r="N14" s="20">
        <f t="shared" si="3"/>
        <v>187</v>
      </c>
    </row>
    <row r="15" spans="1:14" ht="13.5" customHeight="1" x14ac:dyDescent="0.15">
      <c r="A15" s="84" t="s">
        <v>106</v>
      </c>
      <c r="B15" s="92">
        <v>170</v>
      </c>
      <c r="C15" s="92">
        <v>174</v>
      </c>
      <c r="D15" s="85">
        <f t="shared" si="4"/>
        <v>344</v>
      </c>
      <c r="E15" s="84" t="s">
        <v>85</v>
      </c>
      <c r="F15" s="85">
        <f>SUM(B5:B15,F5:F14)</f>
        <v>2997</v>
      </c>
      <c r="G15" s="85">
        <f>SUM(C5:C15,G5:G14)</f>
        <v>3160</v>
      </c>
      <c r="H15" s="89">
        <f t="shared" si="0"/>
        <v>6157</v>
      </c>
      <c r="L15" s="20" t="str">
        <f t="shared" si="1"/>
        <v>50～54</v>
      </c>
      <c r="M15" s="20">
        <f t="shared" si="2"/>
        <v>-170</v>
      </c>
      <c r="N15" s="20">
        <f t="shared" si="3"/>
        <v>174</v>
      </c>
    </row>
    <row r="16" spans="1:14" ht="13.5" customHeight="1" x14ac:dyDescent="0.15">
      <c r="H16" s="83" t="s">
        <v>277</v>
      </c>
      <c r="L16" s="20" t="str">
        <f t="shared" ref="L16:L24" si="5">SUBSTITUTE(E5,"歳","")</f>
        <v>55～59</v>
      </c>
      <c r="M16" s="20">
        <f t="shared" ref="M16:M25" si="6">F5*-1</f>
        <v>-205</v>
      </c>
      <c r="N16" s="20">
        <f t="shared" ref="N16:N25" si="7">G5</f>
        <v>188</v>
      </c>
    </row>
    <row r="17" spans="12:14" ht="13.5" customHeight="1" x14ac:dyDescent="0.15">
      <c r="L17" s="20" t="str">
        <f t="shared" si="5"/>
        <v>60～64</v>
      </c>
      <c r="M17" s="20">
        <f t="shared" si="6"/>
        <v>-219</v>
      </c>
      <c r="N17" s="20">
        <f t="shared" si="7"/>
        <v>220</v>
      </c>
    </row>
    <row r="18" spans="12:14" ht="13.5" customHeight="1" x14ac:dyDescent="0.15">
      <c r="L18" s="20" t="str">
        <f t="shared" si="5"/>
        <v>65～69</v>
      </c>
      <c r="M18" s="20">
        <f t="shared" si="6"/>
        <v>-243</v>
      </c>
      <c r="N18" s="20">
        <f t="shared" si="7"/>
        <v>255</v>
      </c>
    </row>
    <row r="19" spans="12:14" ht="13.5" customHeight="1" x14ac:dyDescent="0.15">
      <c r="L19" s="20" t="str">
        <f t="shared" si="5"/>
        <v>70～74</v>
      </c>
      <c r="M19" s="20">
        <f t="shared" si="6"/>
        <v>-277</v>
      </c>
      <c r="N19" s="20">
        <f t="shared" si="7"/>
        <v>249</v>
      </c>
    </row>
    <row r="20" spans="12:14" ht="13.5" customHeight="1" x14ac:dyDescent="0.15">
      <c r="L20" s="20" t="str">
        <f t="shared" si="5"/>
        <v>75～79</v>
      </c>
      <c r="M20" s="20">
        <f t="shared" si="6"/>
        <v>-145</v>
      </c>
      <c r="N20" s="20">
        <f t="shared" si="7"/>
        <v>165</v>
      </c>
    </row>
    <row r="21" spans="12:14" ht="13.5" customHeight="1" x14ac:dyDescent="0.15">
      <c r="L21" s="20" t="str">
        <f t="shared" si="5"/>
        <v>80～84</v>
      </c>
      <c r="M21" s="20">
        <f t="shared" si="6"/>
        <v>-135</v>
      </c>
      <c r="N21" s="20">
        <f t="shared" si="7"/>
        <v>191</v>
      </c>
    </row>
    <row r="22" spans="12:14" ht="13.5" customHeight="1" x14ac:dyDescent="0.15">
      <c r="L22" s="20" t="str">
        <f t="shared" si="5"/>
        <v>85～89</v>
      </c>
      <c r="M22" s="20">
        <f t="shared" si="6"/>
        <v>-92</v>
      </c>
      <c r="N22" s="20">
        <f t="shared" si="7"/>
        <v>189</v>
      </c>
    </row>
    <row r="23" spans="12:14" ht="13.5" customHeight="1" x14ac:dyDescent="0.15">
      <c r="L23" s="20" t="str">
        <f t="shared" si="5"/>
        <v>90～94</v>
      </c>
      <c r="M23" s="20">
        <f t="shared" si="6"/>
        <v>-50</v>
      </c>
      <c r="N23" s="20">
        <f t="shared" si="7"/>
        <v>136</v>
      </c>
    </row>
    <row r="24" spans="12:14" ht="13.5" customHeight="1" x14ac:dyDescent="0.15">
      <c r="L24" s="20" t="str">
        <f t="shared" si="5"/>
        <v>95～99</v>
      </c>
      <c r="M24" s="20">
        <f t="shared" si="6"/>
        <v>-12</v>
      </c>
      <c r="N24" s="20">
        <f t="shared" si="7"/>
        <v>56</v>
      </c>
    </row>
    <row r="25" spans="12:14" ht="13.5" customHeight="1" x14ac:dyDescent="0.15">
      <c r="L25" s="20" t="str">
        <f>SUBSTITUTE(E14,"歳以上","")&amp;"～"</f>
        <v>100～</v>
      </c>
      <c r="M25" s="20">
        <f t="shared" si="6"/>
        <v>-2</v>
      </c>
      <c r="N25" s="20">
        <f t="shared" si="7"/>
        <v>9</v>
      </c>
    </row>
    <row r="26" spans="12:14" ht="13.5" customHeight="1" x14ac:dyDescent="0.15"/>
    <row r="27" spans="12:14" ht="13.5" customHeight="1" x14ac:dyDescent="0.15"/>
    <row r="28" spans="12:14" ht="13.5" customHeight="1" x14ac:dyDescent="0.15"/>
    <row r="29" spans="12:14" ht="13.5" customHeight="1" x14ac:dyDescent="0.15"/>
    <row r="30" spans="12:14" ht="13.5" customHeight="1" x14ac:dyDescent="0.15"/>
    <row r="31" spans="12:14" ht="13.5" customHeight="1" x14ac:dyDescent="0.15"/>
    <row r="32" spans="12:14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F61"/>
  <sheetViews>
    <sheetView view="pageBreakPreview" topLeftCell="A37" zoomScaleNormal="100" zoomScaleSheetLayoutView="100" workbookViewId="0">
      <selection activeCell="K9" sqref="K9"/>
    </sheetView>
  </sheetViews>
  <sheetFormatPr defaultColWidth="2.875" defaultRowHeight="13.5" x14ac:dyDescent="0.15"/>
  <cols>
    <col min="1" max="6" width="3" customWidth="1"/>
    <col min="16" max="16" width="3" customWidth="1"/>
    <col min="30" max="30" width="3" customWidth="1"/>
  </cols>
  <sheetData>
    <row r="1" spans="1:31" ht="13.5" customHeight="1" x14ac:dyDescent="0.15"/>
    <row r="2" spans="1:31" ht="15" customHeight="1" x14ac:dyDescent="0.15">
      <c r="A2" s="32" t="s">
        <v>107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13.5" customHeight="1" x14ac:dyDescent="0.15">
      <c r="A3" s="33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3.5" customHeight="1" x14ac:dyDescent="0.15">
      <c r="A4" s="252" t="s">
        <v>108</v>
      </c>
      <c r="B4" s="227"/>
      <c r="C4" s="227"/>
      <c r="D4" s="228"/>
      <c r="E4" s="226" t="s">
        <v>109</v>
      </c>
      <c r="F4" s="227"/>
      <c r="G4" s="228"/>
      <c r="H4" s="226" t="s">
        <v>110</v>
      </c>
      <c r="I4" s="227"/>
      <c r="J4" s="228"/>
      <c r="K4" s="226" t="s">
        <v>111</v>
      </c>
      <c r="L4" s="232"/>
      <c r="M4" s="232"/>
      <c r="N4" s="233"/>
      <c r="O4" s="36"/>
      <c r="P4" s="252" t="s">
        <v>108</v>
      </c>
      <c r="Q4" s="227"/>
      <c r="R4" s="227"/>
      <c r="S4" s="228"/>
      <c r="T4" s="226" t="s">
        <v>109</v>
      </c>
      <c r="U4" s="227"/>
      <c r="V4" s="228"/>
      <c r="W4" s="226" t="s">
        <v>110</v>
      </c>
      <c r="X4" s="227"/>
      <c r="Y4" s="228"/>
      <c r="Z4" s="226" t="s">
        <v>111</v>
      </c>
      <c r="AA4" s="232"/>
      <c r="AB4" s="232"/>
      <c r="AC4" s="233"/>
      <c r="AD4" s="36"/>
      <c r="AE4" s="36"/>
    </row>
    <row r="5" spans="1:31" ht="13.5" customHeight="1" x14ac:dyDescent="0.15">
      <c r="A5" s="229"/>
      <c r="B5" s="230"/>
      <c r="C5" s="230"/>
      <c r="D5" s="231"/>
      <c r="E5" s="229"/>
      <c r="F5" s="230"/>
      <c r="G5" s="231"/>
      <c r="H5" s="229"/>
      <c r="I5" s="230"/>
      <c r="J5" s="231"/>
      <c r="K5" s="234"/>
      <c r="L5" s="235"/>
      <c r="M5" s="235"/>
      <c r="N5" s="236"/>
      <c r="O5" s="36"/>
      <c r="P5" s="229"/>
      <c r="Q5" s="230"/>
      <c r="R5" s="230"/>
      <c r="S5" s="231"/>
      <c r="T5" s="229"/>
      <c r="U5" s="230"/>
      <c r="V5" s="231"/>
      <c r="W5" s="229"/>
      <c r="X5" s="230"/>
      <c r="Y5" s="231"/>
      <c r="Z5" s="234"/>
      <c r="AA5" s="235"/>
      <c r="AB5" s="235"/>
      <c r="AC5" s="236"/>
      <c r="AD5" s="36"/>
      <c r="AE5" s="36"/>
    </row>
    <row r="6" spans="1:31" ht="13.5" customHeight="1" x14ac:dyDescent="0.15">
      <c r="A6" s="237" t="s">
        <v>180</v>
      </c>
      <c r="B6" s="238"/>
      <c r="C6" s="238"/>
      <c r="D6" s="239"/>
      <c r="E6" s="240">
        <v>67</v>
      </c>
      <c r="F6" s="241"/>
      <c r="G6" s="242"/>
      <c r="H6" s="243">
        <v>187</v>
      </c>
      <c r="I6" s="244"/>
      <c r="J6" s="245"/>
      <c r="K6" s="246">
        <f>ROUND(H6/E6,1)</f>
        <v>2.8</v>
      </c>
      <c r="L6" s="247"/>
      <c r="M6" s="247"/>
      <c r="N6" s="248"/>
      <c r="O6" s="51"/>
      <c r="P6" s="249" t="s">
        <v>181</v>
      </c>
      <c r="Q6" s="250"/>
      <c r="R6" s="250"/>
      <c r="S6" s="251"/>
      <c r="T6" s="240">
        <v>18</v>
      </c>
      <c r="U6" s="241"/>
      <c r="V6" s="242"/>
      <c r="W6" s="243">
        <v>41</v>
      </c>
      <c r="X6" s="244"/>
      <c r="Y6" s="245"/>
      <c r="Z6" s="246">
        <f>ROUND(W6/T6,1)</f>
        <v>2.2999999999999998</v>
      </c>
      <c r="AA6" s="247"/>
      <c r="AB6" s="247"/>
      <c r="AC6" s="248"/>
      <c r="AD6" s="36"/>
      <c r="AE6" s="36"/>
    </row>
    <row r="7" spans="1:31" ht="13.5" customHeight="1" x14ac:dyDescent="0.15">
      <c r="A7" s="237" t="s">
        <v>182</v>
      </c>
      <c r="B7" s="238"/>
      <c r="C7" s="238"/>
      <c r="D7" s="239"/>
      <c r="E7" s="240">
        <v>32</v>
      </c>
      <c r="F7" s="241"/>
      <c r="G7" s="242"/>
      <c r="H7" s="243">
        <v>85</v>
      </c>
      <c r="I7" s="244"/>
      <c r="J7" s="245"/>
      <c r="K7" s="246">
        <f t="shared" ref="K7:K35" si="0">ROUND(H7/E7,1)</f>
        <v>2.7</v>
      </c>
      <c r="L7" s="247"/>
      <c r="M7" s="247"/>
      <c r="N7" s="248"/>
      <c r="O7" s="51"/>
      <c r="P7" s="249" t="s">
        <v>183</v>
      </c>
      <c r="Q7" s="250"/>
      <c r="R7" s="250"/>
      <c r="S7" s="251"/>
      <c r="T7" s="240">
        <v>27</v>
      </c>
      <c r="U7" s="241"/>
      <c r="V7" s="242"/>
      <c r="W7" s="243">
        <v>79</v>
      </c>
      <c r="X7" s="244"/>
      <c r="Y7" s="245"/>
      <c r="Z7" s="246">
        <f t="shared" ref="Z7:Z31" si="1">ROUND(W7/T7,1)</f>
        <v>2.9</v>
      </c>
      <c r="AA7" s="247"/>
      <c r="AB7" s="247"/>
      <c r="AC7" s="248"/>
    </row>
    <row r="8" spans="1:31" ht="13.5" customHeight="1" x14ac:dyDescent="0.15">
      <c r="A8" s="237" t="s">
        <v>184</v>
      </c>
      <c r="B8" s="238"/>
      <c r="C8" s="238"/>
      <c r="D8" s="239"/>
      <c r="E8" s="240">
        <v>24</v>
      </c>
      <c r="F8" s="241"/>
      <c r="G8" s="242"/>
      <c r="H8" s="243">
        <v>72</v>
      </c>
      <c r="I8" s="244"/>
      <c r="J8" s="245"/>
      <c r="K8" s="246">
        <f t="shared" si="0"/>
        <v>3</v>
      </c>
      <c r="L8" s="247"/>
      <c r="M8" s="247"/>
      <c r="N8" s="248"/>
      <c r="O8" s="51"/>
      <c r="P8" s="249" t="s">
        <v>185</v>
      </c>
      <c r="Q8" s="250"/>
      <c r="R8" s="250"/>
      <c r="S8" s="251"/>
      <c r="T8" s="240">
        <v>9</v>
      </c>
      <c r="U8" s="241"/>
      <c r="V8" s="242"/>
      <c r="W8" s="243">
        <v>32</v>
      </c>
      <c r="X8" s="244"/>
      <c r="Y8" s="245"/>
      <c r="Z8" s="246">
        <f t="shared" si="1"/>
        <v>3.6</v>
      </c>
      <c r="AA8" s="247"/>
      <c r="AB8" s="247"/>
      <c r="AC8" s="248"/>
    </row>
    <row r="9" spans="1:31" ht="13.5" customHeight="1" x14ac:dyDescent="0.15">
      <c r="A9" s="237" t="s">
        <v>186</v>
      </c>
      <c r="B9" s="238"/>
      <c r="C9" s="238"/>
      <c r="D9" s="239"/>
      <c r="E9" s="240">
        <v>86</v>
      </c>
      <c r="F9" s="241"/>
      <c r="G9" s="242"/>
      <c r="H9" s="243">
        <v>237</v>
      </c>
      <c r="I9" s="244"/>
      <c r="J9" s="245"/>
      <c r="K9" s="246">
        <f t="shared" si="0"/>
        <v>2.8</v>
      </c>
      <c r="L9" s="247"/>
      <c r="M9" s="247"/>
      <c r="N9" s="248"/>
      <c r="O9" s="51"/>
      <c r="P9" s="249" t="s">
        <v>187</v>
      </c>
      <c r="Q9" s="250"/>
      <c r="R9" s="250"/>
      <c r="S9" s="251"/>
      <c r="T9" s="240">
        <v>22</v>
      </c>
      <c r="U9" s="241"/>
      <c r="V9" s="242"/>
      <c r="W9" s="243">
        <v>57</v>
      </c>
      <c r="X9" s="244"/>
      <c r="Y9" s="245"/>
      <c r="Z9" s="246">
        <f t="shared" si="1"/>
        <v>2.6</v>
      </c>
      <c r="AA9" s="247"/>
      <c r="AB9" s="247"/>
      <c r="AC9" s="248"/>
    </row>
    <row r="10" spans="1:31" ht="13.5" customHeight="1" x14ac:dyDescent="0.15">
      <c r="A10" s="237" t="s">
        <v>188</v>
      </c>
      <c r="B10" s="238"/>
      <c r="C10" s="238"/>
      <c r="D10" s="239"/>
      <c r="E10" s="240">
        <v>51</v>
      </c>
      <c r="F10" s="241"/>
      <c r="G10" s="242"/>
      <c r="H10" s="243">
        <v>120</v>
      </c>
      <c r="I10" s="244"/>
      <c r="J10" s="245"/>
      <c r="K10" s="246">
        <f t="shared" si="0"/>
        <v>2.4</v>
      </c>
      <c r="L10" s="247"/>
      <c r="M10" s="247"/>
      <c r="N10" s="248"/>
      <c r="O10" s="51"/>
      <c r="P10" s="249" t="s">
        <v>189</v>
      </c>
      <c r="Q10" s="250"/>
      <c r="R10" s="250"/>
      <c r="S10" s="251"/>
      <c r="T10" s="240">
        <v>30</v>
      </c>
      <c r="U10" s="241"/>
      <c r="V10" s="242"/>
      <c r="W10" s="243">
        <v>92</v>
      </c>
      <c r="X10" s="244"/>
      <c r="Y10" s="245"/>
      <c r="Z10" s="246">
        <f t="shared" si="1"/>
        <v>3.1</v>
      </c>
      <c r="AA10" s="247"/>
      <c r="AB10" s="247"/>
      <c r="AC10" s="248"/>
    </row>
    <row r="11" spans="1:31" ht="13.5" customHeight="1" x14ac:dyDescent="0.15">
      <c r="A11" s="237" t="s">
        <v>190</v>
      </c>
      <c r="B11" s="238"/>
      <c r="C11" s="238"/>
      <c r="D11" s="239"/>
      <c r="E11" s="240">
        <v>157</v>
      </c>
      <c r="F11" s="241"/>
      <c r="G11" s="242"/>
      <c r="H11" s="243">
        <v>484</v>
      </c>
      <c r="I11" s="244"/>
      <c r="J11" s="245"/>
      <c r="K11" s="246">
        <f t="shared" si="0"/>
        <v>3.1</v>
      </c>
      <c r="L11" s="247"/>
      <c r="M11" s="247"/>
      <c r="N11" s="248"/>
      <c r="O11" s="51"/>
      <c r="P11" s="249" t="s">
        <v>191</v>
      </c>
      <c r="Q11" s="250"/>
      <c r="R11" s="250"/>
      <c r="S11" s="251"/>
      <c r="T11" s="240">
        <v>46</v>
      </c>
      <c r="U11" s="241"/>
      <c r="V11" s="242"/>
      <c r="W11" s="243">
        <v>125</v>
      </c>
      <c r="X11" s="244"/>
      <c r="Y11" s="245"/>
      <c r="Z11" s="246">
        <f t="shared" si="1"/>
        <v>2.7</v>
      </c>
      <c r="AA11" s="247"/>
      <c r="AB11" s="247"/>
      <c r="AC11" s="248"/>
    </row>
    <row r="12" spans="1:31" ht="13.5" customHeight="1" x14ac:dyDescent="0.15">
      <c r="A12" s="237" t="s">
        <v>192</v>
      </c>
      <c r="B12" s="238"/>
      <c r="C12" s="238"/>
      <c r="D12" s="239"/>
      <c r="E12" s="240">
        <v>22</v>
      </c>
      <c r="F12" s="241"/>
      <c r="G12" s="242"/>
      <c r="H12" s="243">
        <v>56</v>
      </c>
      <c r="I12" s="244"/>
      <c r="J12" s="245"/>
      <c r="K12" s="246">
        <f t="shared" si="0"/>
        <v>2.5</v>
      </c>
      <c r="L12" s="247"/>
      <c r="M12" s="247"/>
      <c r="N12" s="248"/>
      <c r="O12" s="51"/>
      <c r="P12" s="249" t="s">
        <v>193</v>
      </c>
      <c r="Q12" s="250"/>
      <c r="R12" s="250"/>
      <c r="S12" s="251"/>
      <c r="T12" s="240">
        <v>72</v>
      </c>
      <c r="U12" s="241"/>
      <c r="V12" s="242"/>
      <c r="W12" s="243">
        <v>237</v>
      </c>
      <c r="X12" s="244"/>
      <c r="Y12" s="245"/>
      <c r="Z12" s="246">
        <f t="shared" si="1"/>
        <v>3.3</v>
      </c>
      <c r="AA12" s="247"/>
      <c r="AB12" s="247"/>
      <c r="AC12" s="248"/>
    </row>
    <row r="13" spans="1:31" ht="13.5" customHeight="1" x14ac:dyDescent="0.15">
      <c r="A13" s="237" t="s">
        <v>194</v>
      </c>
      <c r="B13" s="238"/>
      <c r="C13" s="238"/>
      <c r="D13" s="239"/>
      <c r="E13" s="240">
        <v>77</v>
      </c>
      <c r="F13" s="241"/>
      <c r="G13" s="242"/>
      <c r="H13" s="243">
        <v>215</v>
      </c>
      <c r="I13" s="244"/>
      <c r="J13" s="245"/>
      <c r="K13" s="246">
        <f t="shared" si="0"/>
        <v>2.8</v>
      </c>
      <c r="L13" s="247"/>
      <c r="M13" s="247"/>
      <c r="N13" s="248"/>
      <c r="O13" s="51"/>
      <c r="P13" s="249" t="s">
        <v>195</v>
      </c>
      <c r="Q13" s="250"/>
      <c r="R13" s="250"/>
      <c r="S13" s="251"/>
      <c r="T13" s="240">
        <v>228</v>
      </c>
      <c r="U13" s="241"/>
      <c r="V13" s="242"/>
      <c r="W13" s="243">
        <v>322</v>
      </c>
      <c r="X13" s="244"/>
      <c r="Y13" s="245"/>
      <c r="Z13" s="246">
        <f t="shared" si="1"/>
        <v>1.4</v>
      </c>
      <c r="AA13" s="247"/>
      <c r="AB13" s="247"/>
      <c r="AC13" s="248"/>
    </row>
    <row r="14" spans="1:31" ht="13.5" customHeight="1" x14ac:dyDescent="0.15">
      <c r="A14" s="237" t="s">
        <v>196</v>
      </c>
      <c r="B14" s="238"/>
      <c r="C14" s="238"/>
      <c r="D14" s="239"/>
      <c r="E14" s="240">
        <v>88</v>
      </c>
      <c r="F14" s="241"/>
      <c r="G14" s="242"/>
      <c r="H14" s="243">
        <v>249</v>
      </c>
      <c r="I14" s="244"/>
      <c r="J14" s="245"/>
      <c r="K14" s="246">
        <f t="shared" si="0"/>
        <v>2.8</v>
      </c>
      <c r="L14" s="247"/>
      <c r="M14" s="247"/>
      <c r="N14" s="248"/>
      <c r="O14" s="51"/>
      <c r="P14" s="249" t="s">
        <v>197</v>
      </c>
      <c r="Q14" s="250"/>
      <c r="R14" s="250"/>
      <c r="S14" s="251"/>
      <c r="T14" s="240">
        <v>16</v>
      </c>
      <c r="U14" s="241"/>
      <c r="V14" s="242"/>
      <c r="W14" s="243">
        <v>35</v>
      </c>
      <c r="X14" s="244"/>
      <c r="Y14" s="245"/>
      <c r="Z14" s="246">
        <f t="shared" si="1"/>
        <v>2.2000000000000002</v>
      </c>
      <c r="AA14" s="247"/>
      <c r="AB14" s="247"/>
      <c r="AC14" s="248"/>
    </row>
    <row r="15" spans="1:31" ht="13.5" customHeight="1" x14ac:dyDescent="0.15">
      <c r="A15" s="237" t="s">
        <v>198</v>
      </c>
      <c r="B15" s="238"/>
      <c r="C15" s="238"/>
      <c r="D15" s="239"/>
      <c r="E15" s="240">
        <v>39</v>
      </c>
      <c r="F15" s="241"/>
      <c r="G15" s="242"/>
      <c r="H15" s="243">
        <v>121</v>
      </c>
      <c r="I15" s="244"/>
      <c r="J15" s="245"/>
      <c r="K15" s="246">
        <f t="shared" si="0"/>
        <v>3.1</v>
      </c>
      <c r="L15" s="247"/>
      <c r="M15" s="247"/>
      <c r="N15" s="248"/>
      <c r="O15" s="51"/>
      <c r="P15" s="249" t="s">
        <v>199</v>
      </c>
      <c r="Q15" s="250"/>
      <c r="R15" s="250"/>
      <c r="S15" s="251"/>
      <c r="T15" s="240">
        <v>24</v>
      </c>
      <c r="U15" s="241"/>
      <c r="V15" s="242"/>
      <c r="W15" s="243">
        <v>61</v>
      </c>
      <c r="X15" s="244"/>
      <c r="Y15" s="245"/>
      <c r="Z15" s="246">
        <f t="shared" si="1"/>
        <v>2.5</v>
      </c>
      <c r="AA15" s="247"/>
      <c r="AB15" s="247"/>
      <c r="AC15" s="248"/>
    </row>
    <row r="16" spans="1:31" ht="13.5" customHeight="1" x14ac:dyDescent="0.15">
      <c r="A16" s="237" t="s">
        <v>200</v>
      </c>
      <c r="B16" s="238"/>
      <c r="C16" s="238"/>
      <c r="D16" s="239"/>
      <c r="E16" s="240">
        <v>26</v>
      </c>
      <c r="F16" s="241"/>
      <c r="G16" s="242"/>
      <c r="H16" s="243">
        <v>75</v>
      </c>
      <c r="I16" s="244"/>
      <c r="J16" s="245"/>
      <c r="K16" s="246">
        <f t="shared" si="0"/>
        <v>2.9</v>
      </c>
      <c r="L16" s="247"/>
      <c r="M16" s="247"/>
      <c r="N16" s="248"/>
      <c r="O16" s="51"/>
      <c r="P16" s="249" t="s">
        <v>201</v>
      </c>
      <c r="Q16" s="250"/>
      <c r="R16" s="250"/>
      <c r="S16" s="251"/>
      <c r="T16" s="240">
        <v>17</v>
      </c>
      <c r="U16" s="241"/>
      <c r="V16" s="242"/>
      <c r="W16" s="243">
        <v>58</v>
      </c>
      <c r="X16" s="244"/>
      <c r="Y16" s="245"/>
      <c r="Z16" s="246">
        <f t="shared" si="1"/>
        <v>3.4</v>
      </c>
      <c r="AA16" s="247"/>
      <c r="AB16" s="247"/>
      <c r="AC16" s="248"/>
    </row>
    <row r="17" spans="1:32" ht="13.5" customHeight="1" x14ac:dyDescent="0.15">
      <c r="A17" s="237" t="s">
        <v>202</v>
      </c>
      <c r="B17" s="238"/>
      <c r="C17" s="238"/>
      <c r="D17" s="239"/>
      <c r="E17" s="240">
        <v>32</v>
      </c>
      <c r="F17" s="241"/>
      <c r="G17" s="242"/>
      <c r="H17" s="243">
        <v>78</v>
      </c>
      <c r="I17" s="244"/>
      <c r="J17" s="245"/>
      <c r="K17" s="246">
        <f t="shared" si="0"/>
        <v>2.4</v>
      </c>
      <c r="L17" s="247"/>
      <c r="M17" s="247"/>
      <c r="N17" s="248"/>
      <c r="O17" s="51"/>
      <c r="P17" s="249" t="s">
        <v>203</v>
      </c>
      <c r="Q17" s="250"/>
      <c r="R17" s="250"/>
      <c r="S17" s="251"/>
      <c r="T17" s="240">
        <v>29</v>
      </c>
      <c r="U17" s="241"/>
      <c r="V17" s="242"/>
      <c r="W17" s="243">
        <v>110</v>
      </c>
      <c r="X17" s="244"/>
      <c r="Y17" s="245"/>
      <c r="Z17" s="246">
        <f t="shared" si="1"/>
        <v>3.8</v>
      </c>
      <c r="AA17" s="247"/>
      <c r="AB17" s="247"/>
      <c r="AC17" s="248"/>
      <c r="AD17" s="35"/>
      <c r="AE17" s="35"/>
      <c r="AF17" s="35"/>
    </row>
    <row r="18" spans="1:32" ht="13.5" customHeight="1" x14ac:dyDescent="0.15">
      <c r="A18" s="237" t="s">
        <v>204</v>
      </c>
      <c r="B18" s="238"/>
      <c r="C18" s="238"/>
      <c r="D18" s="239"/>
      <c r="E18" s="240">
        <v>58</v>
      </c>
      <c r="F18" s="241"/>
      <c r="G18" s="242"/>
      <c r="H18" s="243">
        <v>138</v>
      </c>
      <c r="I18" s="244"/>
      <c r="J18" s="245"/>
      <c r="K18" s="246">
        <f t="shared" si="0"/>
        <v>2.4</v>
      </c>
      <c r="L18" s="247"/>
      <c r="M18" s="247"/>
      <c r="N18" s="248"/>
      <c r="O18" s="51"/>
      <c r="P18" s="249" t="s">
        <v>205</v>
      </c>
      <c r="Q18" s="250"/>
      <c r="R18" s="250"/>
      <c r="S18" s="251"/>
      <c r="T18" s="240">
        <v>14</v>
      </c>
      <c r="U18" s="241"/>
      <c r="V18" s="242"/>
      <c r="W18" s="243">
        <v>22</v>
      </c>
      <c r="X18" s="244"/>
      <c r="Y18" s="245"/>
      <c r="Z18" s="246">
        <f t="shared" si="1"/>
        <v>1.6</v>
      </c>
      <c r="AA18" s="247"/>
      <c r="AB18" s="247"/>
      <c r="AC18" s="248"/>
    </row>
    <row r="19" spans="1:32" ht="13.5" customHeight="1" x14ac:dyDescent="0.15">
      <c r="A19" s="237" t="s">
        <v>206</v>
      </c>
      <c r="B19" s="238"/>
      <c r="C19" s="238"/>
      <c r="D19" s="239"/>
      <c r="E19" s="240">
        <v>42</v>
      </c>
      <c r="F19" s="241"/>
      <c r="G19" s="242"/>
      <c r="H19" s="243">
        <v>113</v>
      </c>
      <c r="I19" s="244"/>
      <c r="J19" s="245"/>
      <c r="K19" s="246">
        <f t="shared" si="0"/>
        <v>2.7</v>
      </c>
      <c r="L19" s="247"/>
      <c r="M19" s="247"/>
      <c r="N19" s="248"/>
      <c r="O19" s="51"/>
      <c r="P19" s="249" t="s">
        <v>207</v>
      </c>
      <c r="Q19" s="250"/>
      <c r="R19" s="250"/>
      <c r="S19" s="251"/>
      <c r="T19" s="240">
        <v>30</v>
      </c>
      <c r="U19" s="241"/>
      <c r="V19" s="242"/>
      <c r="W19" s="243">
        <v>54</v>
      </c>
      <c r="X19" s="244"/>
      <c r="Y19" s="245"/>
      <c r="Z19" s="246">
        <f t="shared" si="1"/>
        <v>1.8</v>
      </c>
      <c r="AA19" s="247"/>
      <c r="AB19" s="247"/>
      <c r="AC19" s="248"/>
    </row>
    <row r="20" spans="1:32" ht="13.5" customHeight="1" x14ac:dyDescent="0.15">
      <c r="A20" s="237" t="s">
        <v>208</v>
      </c>
      <c r="B20" s="238"/>
      <c r="C20" s="238"/>
      <c r="D20" s="239"/>
      <c r="E20" s="240">
        <v>30</v>
      </c>
      <c r="F20" s="241"/>
      <c r="G20" s="242"/>
      <c r="H20" s="243">
        <v>79</v>
      </c>
      <c r="I20" s="244"/>
      <c r="J20" s="245"/>
      <c r="K20" s="246">
        <f t="shared" si="0"/>
        <v>2.6</v>
      </c>
      <c r="L20" s="247"/>
      <c r="M20" s="247"/>
      <c r="N20" s="248"/>
      <c r="O20" s="11"/>
      <c r="P20" s="249" t="s">
        <v>209</v>
      </c>
      <c r="Q20" s="250"/>
      <c r="R20" s="250"/>
      <c r="S20" s="251"/>
      <c r="T20" s="240">
        <v>51</v>
      </c>
      <c r="U20" s="241"/>
      <c r="V20" s="242"/>
      <c r="W20" s="243">
        <v>106</v>
      </c>
      <c r="X20" s="244"/>
      <c r="Y20" s="245"/>
      <c r="Z20" s="246">
        <f t="shared" si="1"/>
        <v>2.1</v>
      </c>
      <c r="AA20" s="247"/>
      <c r="AB20" s="247"/>
      <c r="AC20" s="248"/>
    </row>
    <row r="21" spans="1:32" ht="13.5" customHeight="1" x14ac:dyDescent="0.15">
      <c r="A21" s="237" t="s">
        <v>210</v>
      </c>
      <c r="B21" s="238"/>
      <c r="C21" s="238"/>
      <c r="D21" s="239"/>
      <c r="E21" s="240">
        <v>8</v>
      </c>
      <c r="F21" s="241"/>
      <c r="G21" s="242"/>
      <c r="H21" s="243">
        <v>18</v>
      </c>
      <c r="I21" s="244"/>
      <c r="J21" s="245"/>
      <c r="K21" s="246">
        <f t="shared" si="0"/>
        <v>2.2999999999999998</v>
      </c>
      <c r="L21" s="247"/>
      <c r="M21" s="247"/>
      <c r="N21" s="248"/>
      <c r="O21" s="11"/>
      <c r="P21" s="249" t="s">
        <v>211</v>
      </c>
      <c r="Q21" s="250"/>
      <c r="R21" s="250"/>
      <c r="S21" s="251"/>
      <c r="T21" s="240">
        <v>23</v>
      </c>
      <c r="U21" s="241"/>
      <c r="V21" s="242"/>
      <c r="W21" s="243">
        <v>43</v>
      </c>
      <c r="X21" s="244"/>
      <c r="Y21" s="245"/>
      <c r="Z21" s="246">
        <f t="shared" si="1"/>
        <v>1.9</v>
      </c>
      <c r="AA21" s="247"/>
      <c r="AB21" s="247"/>
      <c r="AC21" s="248"/>
    </row>
    <row r="22" spans="1:32" ht="13.5" customHeight="1" x14ac:dyDescent="0.15">
      <c r="A22" s="237" t="s">
        <v>212</v>
      </c>
      <c r="B22" s="238"/>
      <c r="C22" s="238"/>
      <c r="D22" s="239"/>
      <c r="E22" s="240">
        <v>17</v>
      </c>
      <c r="F22" s="241"/>
      <c r="G22" s="242"/>
      <c r="H22" s="243">
        <v>56</v>
      </c>
      <c r="I22" s="244"/>
      <c r="J22" s="245"/>
      <c r="K22" s="246">
        <f t="shared" si="0"/>
        <v>3.3</v>
      </c>
      <c r="L22" s="247"/>
      <c r="M22" s="247"/>
      <c r="N22" s="248"/>
      <c r="O22" s="11"/>
      <c r="P22" s="249" t="s">
        <v>213</v>
      </c>
      <c r="Q22" s="250"/>
      <c r="R22" s="250"/>
      <c r="S22" s="251"/>
      <c r="T22" s="240">
        <v>18</v>
      </c>
      <c r="U22" s="241"/>
      <c r="V22" s="242"/>
      <c r="W22" s="243">
        <v>41</v>
      </c>
      <c r="X22" s="244"/>
      <c r="Y22" s="245"/>
      <c r="Z22" s="246">
        <f t="shared" si="1"/>
        <v>2.2999999999999998</v>
      </c>
      <c r="AA22" s="247"/>
      <c r="AB22" s="247"/>
      <c r="AC22" s="248"/>
    </row>
    <row r="23" spans="1:32" ht="13.5" customHeight="1" x14ac:dyDescent="0.15">
      <c r="A23" s="237" t="s">
        <v>214</v>
      </c>
      <c r="B23" s="238"/>
      <c r="C23" s="238"/>
      <c r="D23" s="239"/>
      <c r="E23" s="240">
        <v>29</v>
      </c>
      <c r="F23" s="241"/>
      <c r="G23" s="242"/>
      <c r="H23" s="243">
        <v>101</v>
      </c>
      <c r="I23" s="244"/>
      <c r="J23" s="245"/>
      <c r="K23" s="246">
        <f t="shared" si="0"/>
        <v>3.5</v>
      </c>
      <c r="L23" s="247"/>
      <c r="M23" s="247"/>
      <c r="N23" s="248"/>
      <c r="O23" s="11"/>
      <c r="P23" s="249" t="s">
        <v>215</v>
      </c>
      <c r="Q23" s="250"/>
      <c r="R23" s="250"/>
      <c r="S23" s="251"/>
      <c r="T23" s="240">
        <v>23</v>
      </c>
      <c r="U23" s="241"/>
      <c r="V23" s="242"/>
      <c r="W23" s="243">
        <v>54</v>
      </c>
      <c r="X23" s="244"/>
      <c r="Y23" s="245"/>
      <c r="Z23" s="246">
        <f t="shared" si="1"/>
        <v>2.2999999999999998</v>
      </c>
      <c r="AA23" s="247"/>
      <c r="AB23" s="247"/>
      <c r="AC23" s="248"/>
      <c r="AF23" s="55"/>
    </row>
    <row r="24" spans="1:32" ht="13.5" customHeight="1" x14ac:dyDescent="0.15">
      <c r="A24" s="237" t="s">
        <v>216</v>
      </c>
      <c r="B24" s="238"/>
      <c r="C24" s="238"/>
      <c r="D24" s="239"/>
      <c r="E24" s="240">
        <v>32</v>
      </c>
      <c r="F24" s="241"/>
      <c r="G24" s="242"/>
      <c r="H24" s="243">
        <v>104</v>
      </c>
      <c r="I24" s="244"/>
      <c r="J24" s="245"/>
      <c r="K24" s="246">
        <f t="shared" si="0"/>
        <v>3.3</v>
      </c>
      <c r="L24" s="247"/>
      <c r="M24" s="247"/>
      <c r="N24" s="248"/>
      <c r="O24" s="11"/>
      <c r="P24" s="249" t="s">
        <v>217</v>
      </c>
      <c r="Q24" s="250"/>
      <c r="R24" s="250"/>
      <c r="S24" s="251"/>
      <c r="T24" s="240">
        <v>13</v>
      </c>
      <c r="U24" s="241"/>
      <c r="V24" s="242"/>
      <c r="W24" s="243">
        <v>25</v>
      </c>
      <c r="X24" s="244"/>
      <c r="Y24" s="245"/>
      <c r="Z24" s="246">
        <f t="shared" si="1"/>
        <v>1.9</v>
      </c>
      <c r="AA24" s="247"/>
      <c r="AB24" s="247"/>
      <c r="AC24" s="248"/>
      <c r="AE24" s="55"/>
    </row>
    <row r="25" spans="1:32" ht="13.5" customHeight="1" x14ac:dyDescent="0.15">
      <c r="A25" s="237" t="s">
        <v>218</v>
      </c>
      <c r="B25" s="238"/>
      <c r="C25" s="238"/>
      <c r="D25" s="239"/>
      <c r="E25" s="240">
        <v>60</v>
      </c>
      <c r="F25" s="241"/>
      <c r="G25" s="242"/>
      <c r="H25" s="243">
        <v>200</v>
      </c>
      <c r="I25" s="244"/>
      <c r="J25" s="245"/>
      <c r="K25" s="246">
        <f t="shared" si="0"/>
        <v>3.3</v>
      </c>
      <c r="L25" s="247"/>
      <c r="M25" s="247"/>
      <c r="N25" s="248"/>
      <c r="O25" s="11"/>
      <c r="P25" s="249" t="s">
        <v>219</v>
      </c>
      <c r="Q25" s="250"/>
      <c r="R25" s="250"/>
      <c r="S25" s="251"/>
      <c r="T25" s="240">
        <v>35</v>
      </c>
      <c r="U25" s="241"/>
      <c r="V25" s="242"/>
      <c r="W25" s="243">
        <v>79</v>
      </c>
      <c r="X25" s="244"/>
      <c r="Y25" s="245"/>
      <c r="Z25" s="246">
        <f t="shared" si="1"/>
        <v>2.2999999999999998</v>
      </c>
      <c r="AA25" s="247"/>
      <c r="AB25" s="247"/>
      <c r="AC25" s="248"/>
    </row>
    <row r="26" spans="1:32" ht="13.5" customHeight="1" x14ac:dyDescent="0.15">
      <c r="A26" s="237" t="s">
        <v>220</v>
      </c>
      <c r="B26" s="238"/>
      <c r="C26" s="238"/>
      <c r="D26" s="239"/>
      <c r="E26" s="240">
        <v>44</v>
      </c>
      <c r="F26" s="241"/>
      <c r="G26" s="242"/>
      <c r="H26" s="243">
        <v>144</v>
      </c>
      <c r="I26" s="244"/>
      <c r="J26" s="245"/>
      <c r="K26" s="246">
        <f t="shared" si="0"/>
        <v>3.3</v>
      </c>
      <c r="L26" s="247"/>
      <c r="M26" s="247"/>
      <c r="N26" s="248"/>
      <c r="O26" s="11"/>
      <c r="P26" s="249" t="s">
        <v>221</v>
      </c>
      <c r="Q26" s="250"/>
      <c r="R26" s="250"/>
      <c r="S26" s="251"/>
      <c r="T26" s="240">
        <v>35</v>
      </c>
      <c r="U26" s="241"/>
      <c r="V26" s="242"/>
      <c r="W26" s="243">
        <v>64</v>
      </c>
      <c r="X26" s="244"/>
      <c r="Y26" s="245"/>
      <c r="Z26" s="246">
        <f t="shared" si="1"/>
        <v>1.8</v>
      </c>
      <c r="AA26" s="247"/>
      <c r="AB26" s="247"/>
      <c r="AC26" s="248"/>
    </row>
    <row r="27" spans="1:32" ht="13.5" customHeight="1" x14ac:dyDescent="0.15">
      <c r="A27" s="237" t="s">
        <v>112</v>
      </c>
      <c r="B27" s="238"/>
      <c r="C27" s="238"/>
      <c r="D27" s="239"/>
      <c r="E27" s="240">
        <v>35</v>
      </c>
      <c r="F27" s="241"/>
      <c r="G27" s="242"/>
      <c r="H27" s="243">
        <v>91</v>
      </c>
      <c r="I27" s="244"/>
      <c r="J27" s="245"/>
      <c r="K27" s="246">
        <f t="shared" si="0"/>
        <v>2.6</v>
      </c>
      <c r="L27" s="247"/>
      <c r="M27" s="247"/>
      <c r="N27" s="248"/>
      <c r="O27" s="11"/>
      <c r="P27" s="249" t="s">
        <v>222</v>
      </c>
      <c r="Q27" s="250"/>
      <c r="R27" s="250"/>
      <c r="S27" s="251"/>
      <c r="T27" s="240">
        <v>8</v>
      </c>
      <c r="U27" s="241"/>
      <c r="V27" s="242"/>
      <c r="W27" s="243">
        <v>17</v>
      </c>
      <c r="X27" s="244"/>
      <c r="Y27" s="245"/>
      <c r="Z27" s="246">
        <f t="shared" si="1"/>
        <v>2.1</v>
      </c>
      <c r="AA27" s="247"/>
      <c r="AB27" s="247"/>
      <c r="AC27" s="248"/>
    </row>
    <row r="28" spans="1:32" ht="13.5" customHeight="1" x14ac:dyDescent="0.15">
      <c r="A28" s="237" t="s">
        <v>223</v>
      </c>
      <c r="B28" s="238"/>
      <c r="C28" s="238"/>
      <c r="D28" s="239"/>
      <c r="E28" s="240">
        <v>19</v>
      </c>
      <c r="F28" s="241"/>
      <c r="G28" s="242"/>
      <c r="H28" s="243">
        <v>48</v>
      </c>
      <c r="I28" s="244"/>
      <c r="J28" s="245"/>
      <c r="K28" s="246">
        <f t="shared" si="0"/>
        <v>2.5</v>
      </c>
      <c r="L28" s="247"/>
      <c r="M28" s="247"/>
      <c r="N28" s="248"/>
      <c r="O28" s="11"/>
      <c r="P28" s="249" t="s">
        <v>224</v>
      </c>
      <c r="Q28" s="250"/>
      <c r="R28" s="250"/>
      <c r="S28" s="251"/>
      <c r="T28" s="240">
        <v>77</v>
      </c>
      <c r="U28" s="241"/>
      <c r="V28" s="242"/>
      <c r="W28" s="243">
        <v>214</v>
      </c>
      <c r="X28" s="244"/>
      <c r="Y28" s="245"/>
      <c r="Z28" s="246">
        <f t="shared" si="1"/>
        <v>2.8</v>
      </c>
      <c r="AA28" s="247"/>
      <c r="AB28" s="247"/>
      <c r="AC28" s="248"/>
      <c r="AD28" s="9"/>
      <c r="AE28" s="9"/>
      <c r="AF28" s="9"/>
    </row>
    <row r="29" spans="1:32" ht="13.5" customHeight="1" x14ac:dyDescent="0.15">
      <c r="A29" s="237" t="s">
        <v>225</v>
      </c>
      <c r="B29" s="238"/>
      <c r="C29" s="238"/>
      <c r="D29" s="239"/>
      <c r="E29" s="240">
        <v>18</v>
      </c>
      <c r="F29" s="241"/>
      <c r="G29" s="242"/>
      <c r="H29" s="243">
        <v>35</v>
      </c>
      <c r="I29" s="244"/>
      <c r="J29" s="245"/>
      <c r="K29" s="246">
        <f t="shared" si="0"/>
        <v>1.9</v>
      </c>
      <c r="L29" s="247"/>
      <c r="M29" s="247"/>
      <c r="N29" s="248"/>
      <c r="O29" s="11"/>
      <c r="P29" s="249" t="s">
        <v>226</v>
      </c>
      <c r="Q29" s="250"/>
      <c r="R29" s="250"/>
      <c r="S29" s="251"/>
      <c r="T29" s="240">
        <v>56</v>
      </c>
      <c r="U29" s="241"/>
      <c r="V29" s="242"/>
      <c r="W29" s="243">
        <v>117</v>
      </c>
      <c r="X29" s="244"/>
      <c r="Y29" s="245"/>
      <c r="Z29" s="246">
        <f t="shared" si="1"/>
        <v>2.1</v>
      </c>
      <c r="AA29" s="247"/>
      <c r="AB29" s="247"/>
      <c r="AC29" s="248"/>
      <c r="AD29" s="9"/>
      <c r="AE29" s="9"/>
      <c r="AF29" s="9"/>
    </row>
    <row r="30" spans="1:32" ht="13.5" customHeight="1" x14ac:dyDescent="0.15">
      <c r="A30" s="237" t="s">
        <v>227</v>
      </c>
      <c r="B30" s="238"/>
      <c r="C30" s="238"/>
      <c r="D30" s="239"/>
      <c r="E30" s="240">
        <v>27</v>
      </c>
      <c r="F30" s="241"/>
      <c r="G30" s="242"/>
      <c r="H30" s="243">
        <v>95</v>
      </c>
      <c r="I30" s="244"/>
      <c r="J30" s="245"/>
      <c r="K30" s="246">
        <f t="shared" si="0"/>
        <v>3.5</v>
      </c>
      <c r="L30" s="247"/>
      <c r="M30" s="247"/>
      <c r="N30" s="248"/>
      <c r="O30" s="11"/>
      <c r="P30" s="249" t="s">
        <v>228</v>
      </c>
      <c r="Q30" s="250"/>
      <c r="R30" s="250"/>
      <c r="S30" s="251"/>
      <c r="T30" s="240">
        <v>41</v>
      </c>
      <c r="U30" s="241"/>
      <c r="V30" s="242"/>
      <c r="W30" s="243">
        <v>89</v>
      </c>
      <c r="X30" s="244"/>
      <c r="Y30" s="245"/>
      <c r="Z30" s="246">
        <f t="shared" si="1"/>
        <v>2.2000000000000002</v>
      </c>
      <c r="AA30" s="247"/>
      <c r="AB30" s="247"/>
      <c r="AC30" s="248"/>
    </row>
    <row r="31" spans="1:32" ht="13.5" customHeight="1" x14ac:dyDescent="0.15">
      <c r="A31" s="237" t="s">
        <v>229</v>
      </c>
      <c r="B31" s="238"/>
      <c r="C31" s="238"/>
      <c r="D31" s="239"/>
      <c r="E31" s="240">
        <v>21</v>
      </c>
      <c r="F31" s="241"/>
      <c r="G31" s="242"/>
      <c r="H31" s="243">
        <v>52</v>
      </c>
      <c r="I31" s="244"/>
      <c r="J31" s="245"/>
      <c r="K31" s="246">
        <f t="shared" si="0"/>
        <v>2.5</v>
      </c>
      <c r="L31" s="247"/>
      <c r="M31" s="247"/>
      <c r="N31" s="248"/>
      <c r="O31" s="11"/>
      <c r="P31" s="249" t="s">
        <v>230</v>
      </c>
      <c r="Q31" s="250"/>
      <c r="R31" s="250"/>
      <c r="S31" s="251"/>
      <c r="T31" s="240">
        <v>47</v>
      </c>
      <c r="U31" s="241"/>
      <c r="V31" s="242"/>
      <c r="W31" s="243">
        <v>115</v>
      </c>
      <c r="X31" s="244"/>
      <c r="Y31" s="245"/>
      <c r="Z31" s="246">
        <f t="shared" si="1"/>
        <v>2.4</v>
      </c>
      <c r="AA31" s="247"/>
      <c r="AB31" s="247"/>
      <c r="AC31" s="248"/>
    </row>
    <row r="32" spans="1:32" ht="13.5" customHeight="1" x14ac:dyDescent="0.15">
      <c r="A32" s="237" t="s">
        <v>231</v>
      </c>
      <c r="B32" s="238"/>
      <c r="C32" s="238"/>
      <c r="D32" s="239"/>
      <c r="E32" s="240">
        <v>37</v>
      </c>
      <c r="F32" s="241"/>
      <c r="G32" s="242"/>
      <c r="H32" s="243">
        <v>113</v>
      </c>
      <c r="I32" s="244"/>
      <c r="J32" s="245"/>
      <c r="K32" s="246">
        <f t="shared" si="0"/>
        <v>3.1</v>
      </c>
      <c r="L32" s="247"/>
      <c r="M32" s="247"/>
      <c r="N32" s="248"/>
      <c r="O32" s="11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</row>
    <row r="33" spans="1:29" ht="13.5" customHeight="1" x14ac:dyDescent="0.15">
      <c r="A33" s="237" t="s">
        <v>232</v>
      </c>
      <c r="B33" s="238"/>
      <c r="C33" s="238"/>
      <c r="D33" s="239"/>
      <c r="E33" s="240">
        <v>42</v>
      </c>
      <c r="F33" s="241"/>
      <c r="G33" s="242"/>
      <c r="H33" s="243">
        <v>112</v>
      </c>
      <c r="I33" s="244"/>
      <c r="J33" s="245"/>
      <c r="K33" s="246">
        <f t="shared" si="0"/>
        <v>2.7</v>
      </c>
      <c r="L33" s="247"/>
      <c r="M33" s="247"/>
      <c r="N33" s="248"/>
      <c r="O33" s="11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</row>
    <row r="34" spans="1:29" ht="13.5" customHeight="1" x14ac:dyDescent="0.15">
      <c r="A34" s="237" t="s">
        <v>233</v>
      </c>
      <c r="B34" s="238"/>
      <c r="C34" s="238"/>
      <c r="D34" s="239"/>
      <c r="E34" s="240">
        <v>39</v>
      </c>
      <c r="F34" s="241"/>
      <c r="G34" s="242"/>
      <c r="H34" s="243">
        <v>116</v>
      </c>
      <c r="I34" s="244"/>
      <c r="J34" s="245"/>
      <c r="K34" s="246">
        <f t="shared" si="0"/>
        <v>3</v>
      </c>
      <c r="L34" s="247"/>
      <c r="M34" s="247"/>
      <c r="N34" s="248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41"/>
      <c r="AC34" s="41"/>
    </row>
    <row r="35" spans="1:29" ht="13.5" customHeight="1" x14ac:dyDescent="0.15">
      <c r="A35" s="237" t="s">
        <v>234</v>
      </c>
      <c r="B35" s="238"/>
      <c r="C35" s="238"/>
      <c r="D35" s="239"/>
      <c r="E35" s="240">
        <v>92</v>
      </c>
      <c r="F35" s="241"/>
      <c r="G35" s="242"/>
      <c r="H35" s="243">
        <v>269</v>
      </c>
      <c r="I35" s="244"/>
      <c r="J35" s="245"/>
      <c r="K35" s="246">
        <f t="shared" si="0"/>
        <v>2.9</v>
      </c>
      <c r="L35" s="247"/>
      <c r="M35" s="247"/>
      <c r="N35" s="248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41"/>
      <c r="AC35" s="41"/>
    </row>
    <row r="36" spans="1:29" ht="13.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9" ht="13.5" customHeight="1" x14ac:dyDescent="0.15">
      <c r="A37" s="253" t="s">
        <v>113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5"/>
      <c r="T37" s="256">
        <f>SUM(E6:E35)+SUM(T6:T31)</f>
        <v>2360</v>
      </c>
      <c r="U37" s="257"/>
      <c r="V37" s="258"/>
      <c r="W37" s="256">
        <f>SUM(H6:H35)+SUM(W6:W31)</f>
        <v>6152</v>
      </c>
      <c r="X37" s="257"/>
      <c r="Y37" s="258"/>
      <c r="Z37" s="259">
        <f t="shared" ref="Z37" si="2">ROUND(W37/T37,1)</f>
        <v>2.6</v>
      </c>
      <c r="AA37" s="260"/>
      <c r="AB37" s="260"/>
      <c r="AC37" s="261"/>
    </row>
    <row r="38" spans="1:29" ht="13.5" customHeight="1" x14ac:dyDescent="0.1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40"/>
      <c r="V38" s="40"/>
      <c r="W38" s="39"/>
      <c r="X38" s="40"/>
      <c r="Y38" s="40"/>
      <c r="Z38" s="40"/>
      <c r="AA38" s="40"/>
      <c r="AB38" s="40"/>
      <c r="AC38" s="40"/>
    </row>
    <row r="39" spans="1:29" ht="13.5" customHeight="1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9" ht="15" customHeight="1" x14ac:dyDescent="0.15">
      <c r="A40" s="21" t="s">
        <v>114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9" ht="13.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9" ht="13.5" customHeight="1" x14ac:dyDescent="0.15">
      <c r="A42" s="222" t="s">
        <v>115</v>
      </c>
      <c r="B42" s="222"/>
      <c r="C42" s="222"/>
      <c r="D42" s="222"/>
      <c r="E42" s="222"/>
      <c r="F42" s="222"/>
      <c r="G42" s="222"/>
      <c r="H42" s="222"/>
      <c r="I42" s="222"/>
      <c r="J42" s="222" t="s">
        <v>116</v>
      </c>
      <c r="K42" s="222"/>
      <c r="L42" s="222"/>
      <c r="M42" s="222"/>
      <c r="N42" s="262" t="s">
        <v>117</v>
      </c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3" t="s">
        <v>118</v>
      </c>
      <c r="AA42" s="263"/>
      <c r="AB42" s="263"/>
      <c r="AC42" s="263"/>
    </row>
    <row r="43" spans="1:29" ht="13.5" customHeight="1" x14ac:dyDescent="0.15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62" t="s">
        <v>119</v>
      </c>
      <c r="O43" s="262"/>
      <c r="P43" s="262"/>
      <c r="Q43" s="262"/>
      <c r="R43" s="262" t="s">
        <v>120</v>
      </c>
      <c r="S43" s="262"/>
      <c r="T43" s="262"/>
      <c r="U43" s="262"/>
      <c r="V43" s="262" t="s">
        <v>85</v>
      </c>
      <c r="W43" s="262"/>
      <c r="X43" s="262"/>
      <c r="Y43" s="262"/>
      <c r="Z43" s="263"/>
      <c r="AA43" s="263"/>
      <c r="AB43" s="263"/>
      <c r="AC43" s="263"/>
    </row>
    <row r="44" spans="1:29" ht="13.5" customHeight="1" x14ac:dyDescent="0.15">
      <c r="A44" s="223" t="s">
        <v>121</v>
      </c>
      <c r="B44" s="223"/>
      <c r="C44" s="223"/>
      <c r="D44" s="223"/>
      <c r="E44" s="223"/>
      <c r="F44" s="223"/>
      <c r="G44" s="223"/>
      <c r="H44" s="223"/>
      <c r="I44" s="223"/>
      <c r="J44" s="225">
        <v>209</v>
      </c>
      <c r="K44" s="225"/>
      <c r="L44" s="225"/>
      <c r="M44" s="225"/>
      <c r="N44" s="225">
        <v>295</v>
      </c>
      <c r="O44" s="225"/>
      <c r="P44" s="225"/>
      <c r="Q44" s="225"/>
      <c r="R44" s="225">
        <v>286</v>
      </c>
      <c r="S44" s="225"/>
      <c r="T44" s="225"/>
      <c r="U44" s="225"/>
      <c r="V44" s="225">
        <v>581</v>
      </c>
      <c r="W44" s="225"/>
      <c r="X44" s="225"/>
      <c r="Y44" s="225"/>
      <c r="Z44" s="221">
        <v>2.8</v>
      </c>
      <c r="AA44" s="221"/>
      <c r="AB44" s="221"/>
      <c r="AC44" s="221"/>
    </row>
    <row r="45" spans="1:29" ht="13.5" customHeight="1" x14ac:dyDescent="0.15">
      <c r="A45" s="223" t="s">
        <v>235</v>
      </c>
      <c r="B45" s="223"/>
      <c r="C45" s="223"/>
      <c r="D45" s="223"/>
      <c r="E45" s="223"/>
      <c r="F45" s="223"/>
      <c r="G45" s="223"/>
      <c r="H45" s="223"/>
      <c r="I45" s="223"/>
      <c r="J45" s="225">
        <v>230</v>
      </c>
      <c r="K45" s="225"/>
      <c r="L45" s="225"/>
      <c r="M45" s="225"/>
      <c r="N45" s="225">
        <v>332</v>
      </c>
      <c r="O45" s="225"/>
      <c r="P45" s="225"/>
      <c r="Q45" s="225"/>
      <c r="R45" s="225">
        <v>328</v>
      </c>
      <c r="S45" s="225"/>
      <c r="T45" s="225"/>
      <c r="U45" s="225"/>
      <c r="V45" s="225">
        <v>660</v>
      </c>
      <c r="W45" s="225"/>
      <c r="X45" s="225"/>
      <c r="Y45" s="225"/>
      <c r="Z45" s="221">
        <v>2.9</v>
      </c>
      <c r="AA45" s="221"/>
      <c r="AB45" s="221"/>
      <c r="AC45" s="221"/>
    </row>
    <row r="46" spans="1:29" ht="13.5" customHeight="1" x14ac:dyDescent="0.15">
      <c r="A46" s="223" t="s">
        <v>236</v>
      </c>
      <c r="B46" s="223"/>
      <c r="C46" s="223"/>
      <c r="D46" s="223"/>
      <c r="E46" s="223"/>
      <c r="F46" s="223"/>
      <c r="G46" s="223"/>
      <c r="H46" s="223"/>
      <c r="I46" s="223"/>
      <c r="J46" s="225">
        <v>417</v>
      </c>
      <c r="K46" s="225"/>
      <c r="L46" s="225"/>
      <c r="M46" s="225"/>
      <c r="N46" s="225">
        <v>546</v>
      </c>
      <c r="O46" s="225"/>
      <c r="P46" s="225"/>
      <c r="Q46" s="225"/>
      <c r="R46" s="225">
        <v>596</v>
      </c>
      <c r="S46" s="225"/>
      <c r="T46" s="225"/>
      <c r="U46" s="225"/>
      <c r="V46" s="225">
        <v>1142</v>
      </c>
      <c r="W46" s="225"/>
      <c r="X46" s="225"/>
      <c r="Y46" s="225"/>
      <c r="Z46" s="221">
        <v>2.7</v>
      </c>
      <c r="AA46" s="221"/>
      <c r="AB46" s="221"/>
      <c r="AC46" s="221"/>
    </row>
    <row r="47" spans="1:29" ht="13.5" customHeight="1" x14ac:dyDescent="0.15">
      <c r="A47" s="223" t="s">
        <v>122</v>
      </c>
      <c r="B47" s="223"/>
      <c r="C47" s="223"/>
      <c r="D47" s="223"/>
      <c r="E47" s="223"/>
      <c r="F47" s="223"/>
      <c r="G47" s="223"/>
      <c r="H47" s="223"/>
      <c r="I47" s="223"/>
      <c r="J47" s="225">
        <v>495</v>
      </c>
      <c r="K47" s="225"/>
      <c r="L47" s="225"/>
      <c r="M47" s="225"/>
      <c r="N47" s="225">
        <v>723</v>
      </c>
      <c r="O47" s="225"/>
      <c r="P47" s="225"/>
      <c r="Q47" s="225"/>
      <c r="R47" s="225">
        <v>757</v>
      </c>
      <c r="S47" s="225"/>
      <c r="T47" s="225"/>
      <c r="U47" s="225"/>
      <c r="V47" s="225">
        <v>1480</v>
      </c>
      <c r="W47" s="225"/>
      <c r="X47" s="225"/>
      <c r="Y47" s="225"/>
      <c r="Z47" s="221">
        <v>3</v>
      </c>
      <c r="AA47" s="221"/>
      <c r="AB47" s="221"/>
      <c r="AC47" s="221"/>
    </row>
    <row r="48" spans="1:29" ht="13.5" customHeight="1" x14ac:dyDescent="0.15">
      <c r="A48" s="223" t="s">
        <v>237</v>
      </c>
      <c r="B48" s="223"/>
      <c r="C48" s="223"/>
      <c r="D48" s="223"/>
      <c r="E48" s="223"/>
      <c r="F48" s="223"/>
      <c r="G48" s="223"/>
      <c r="H48" s="223"/>
      <c r="I48" s="223"/>
      <c r="J48" s="225">
        <v>452</v>
      </c>
      <c r="K48" s="225"/>
      <c r="L48" s="225"/>
      <c r="M48" s="225"/>
      <c r="N48" s="225">
        <v>459</v>
      </c>
      <c r="O48" s="225"/>
      <c r="P48" s="225"/>
      <c r="Q48" s="225"/>
      <c r="R48" s="225">
        <v>526</v>
      </c>
      <c r="S48" s="225"/>
      <c r="T48" s="225"/>
      <c r="U48" s="225"/>
      <c r="V48" s="225">
        <v>985</v>
      </c>
      <c r="W48" s="225"/>
      <c r="X48" s="225"/>
      <c r="Y48" s="225"/>
      <c r="Z48" s="221">
        <v>2.2000000000000002</v>
      </c>
      <c r="AA48" s="221"/>
      <c r="AB48" s="221"/>
      <c r="AC48" s="221"/>
    </row>
    <row r="49" spans="1:29" ht="13.5" customHeight="1" x14ac:dyDescent="0.15">
      <c r="A49" s="223" t="s">
        <v>238</v>
      </c>
      <c r="B49" s="223"/>
      <c r="C49" s="223"/>
      <c r="D49" s="223"/>
      <c r="E49" s="223"/>
      <c r="F49" s="223"/>
      <c r="G49" s="223"/>
      <c r="H49" s="223"/>
      <c r="I49" s="223"/>
      <c r="J49" s="225">
        <v>100</v>
      </c>
      <c r="K49" s="225"/>
      <c r="L49" s="225"/>
      <c r="M49" s="225"/>
      <c r="N49" s="225">
        <v>137</v>
      </c>
      <c r="O49" s="225"/>
      <c r="P49" s="225"/>
      <c r="Q49" s="225"/>
      <c r="R49" s="225">
        <v>149</v>
      </c>
      <c r="S49" s="225"/>
      <c r="T49" s="225"/>
      <c r="U49" s="225"/>
      <c r="V49" s="225">
        <v>286</v>
      </c>
      <c r="W49" s="225"/>
      <c r="X49" s="225"/>
      <c r="Y49" s="225"/>
      <c r="Z49" s="221">
        <v>2.9</v>
      </c>
      <c r="AA49" s="221"/>
      <c r="AB49" s="221"/>
      <c r="AC49" s="221"/>
    </row>
    <row r="50" spans="1:29" ht="13.5" customHeight="1" x14ac:dyDescent="0.15">
      <c r="A50" s="223" t="s">
        <v>239</v>
      </c>
      <c r="B50" s="223"/>
      <c r="C50" s="223"/>
      <c r="D50" s="223"/>
      <c r="E50" s="223"/>
      <c r="F50" s="223"/>
      <c r="G50" s="223"/>
      <c r="H50" s="223"/>
      <c r="I50" s="223"/>
      <c r="J50" s="225">
        <v>236</v>
      </c>
      <c r="K50" s="225"/>
      <c r="L50" s="225"/>
      <c r="M50" s="225"/>
      <c r="N50" s="225">
        <v>241</v>
      </c>
      <c r="O50" s="225"/>
      <c r="P50" s="225"/>
      <c r="Q50" s="225"/>
      <c r="R50" s="225">
        <v>242</v>
      </c>
      <c r="S50" s="225"/>
      <c r="T50" s="225"/>
      <c r="U50" s="225"/>
      <c r="V50" s="225">
        <v>483</v>
      </c>
      <c r="W50" s="225"/>
      <c r="X50" s="225"/>
      <c r="Y50" s="225"/>
      <c r="Z50" s="221">
        <v>2</v>
      </c>
      <c r="AA50" s="221"/>
      <c r="AB50" s="221"/>
      <c r="AC50" s="221"/>
    </row>
    <row r="51" spans="1:29" ht="13.5" customHeight="1" x14ac:dyDescent="0.15">
      <c r="A51" s="223" t="s">
        <v>240</v>
      </c>
      <c r="B51" s="223"/>
      <c r="C51" s="223"/>
      <c r="D51" s="223"/>
      <c r="E51" s="223"/>
      <c r="F51" s="223"/>
      <c r="G51" s="223"/>
      <c r="H51" s="223"/>
      <c r="I51" s="223"/>
      <c r="J51" s="225">
        <v>221</v>
      </c>
      <c r="K51" s="225"/>
      <c r="L51" s="225"/>
      <c r="M51" s="225"/>
      <c r="N51" s="225">
        <v>259</v>
      </c>
      <c r="O51" s="225"/>
      <c r="P51" s="225"/>
      <c r="Q51" s="225"/>
      <c r="R51" s="225">
        <v>276</v>
      </c>
      <c r="S51" s="225"/>
      <c r="T51" s="225"/>
      <c r="U51" s="225"/>
      <c r="V51" s="225">
        <v>535</v>
      </c>
      <c r="W51" s="225"/>
      <c r="X51" s="225"/>
      <c r="Y51" s="225"/>
      <c r="Z51" s="221">
        <v>2.4</v>
      </c>
      <c r="AA51" s="221"/>
      <c r="AB51" s="221"/>
      <c r="AC51" s="221"/>
    </row>
    <row r="52" spans="1:29" ht="13.5" customHeight="1" x14ac:dyDescent="0.15">
      <c r="A52" s="224" t="s">
        <v>123</v>
      </c>
      <c r="B52" s="224"/>
      <c r="C52" s="224"/>
      <c r="D52" s="224"/>
      <c r="E52" s="224"/>
      <c r="F52" s="224"/>
      <c r="G52" s="224"/>
      <c r="H52" s="224"/>
      <c r="I52" s="224"/>
      <c r="J52" s="225">
        <v>2360</v>
      </c>
      <c r="K52" s="225"/>
      <c r="L52" s="225"/>
      <c r="M52" s="225"/>
      <c r="N52" s="225">
        <v>2992</v>
      </c>
      <c r="O52" s="225"/>
      <c r="P52" s="225"/>
      <c r="Q52" s="225"/>
      <c r="R52" s="225">
        <v>3160</v>
      </c>
      <c r="S52" s="225"/>
      <c r="T52" s="225"/>
      <c r="U52" s="225"/>
      <c r="V52" s="225">
        <v>6152</v>
      </c>
      <c r="W52" s="225"/>
      <c r="X52" s="225"/>
      <c r="Y52" s="225"/>
      <c r="Z52" s="221">
        <v>2.6</v>
      </c>
      <c r="AA52" s="221"/>
      <c r="AB52" s="221"/>
      <c r="AC52" s="221"/>
    </row>
    <row r="53" spans="1:29" ht="13.5" customHeight="1" x14ac:dyDescent="0.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40" t="s">
        <v>259</v>
      </c>
    </row>
    <row r="54" spans="1:29" ht="13.5" customHeight="1" x14ac:dyDescent="0.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9" ht="13.5" customHeight="1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9" ht="13.5" customHeight="1" x14ac:dyDescent="0.1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9" ht="13.5" customHeight="1" x14ac:dyDescent="0.1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9" ht="13.5" customHeight="1" x14ac:dyDescent="0.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9" ht="13.5" customHeight="1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9" ht="13.5" customHeight="1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9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</sheetData>
  <mergeCells count="297">
    <mergeCell ref="J50:M50"/>
    <mergeCell ref="N50:Q50"/>
    <mergeCell ref="R50:U50"/>
    <mergeCell ref="V50:Y50"/>
    <mergeCell ref="J49:M49"/>
    <mergeCell ref="N49:Q49"/>
    <mergeCell ref="R49:U49"/>
    <mergeCell ref="V49:Y49"/>
    <mergeCell ref="J52:M52"/>
    <mergeCell ref="N52:Q52"/>
    <mergeCell ref="R52:U52"/>
    <mergeCell ref="V52:Y52"/>
    <mergeCell ref="J51:M51"/>
    <mergeCell ref="N51:Q51"/>
    <mergeCell ref="R51:U51"/>
    <mergeCell ref="V51:Y51"/>
    <mergeCell ref="R46:U46"/>
    <mergeCell ref="V46:Y46"/>
    <mergeCell ref="J45:M45"/>
    <mergeCell ref="N45:Q45"/>
    <mergeCell ref="R45:U45"/>
    <mergeCell ref="V45:Y45"/>
    <mergeCell ref="J48:M48"/>
    <mergeCell ref="N48:Q48"/>
    <mergeCell ref="R48:U48"/>
    <mergeCell ref="V48:Y48"/>
    <mergeCell ref="J47:M47"/>
    <mergeCell ref="N47:Q47"/>
    <mergeCell ref="R47:U47"/>
    <mergeCell ref="V47:Y47"/>
    <mergeCell ref="W37:Y37"/>
    <mergeCell ref="Z37:AC37"/>
    <mergeCell ref="J42:M43"/>
    <mergeCell ref="N42:Y42"/>
    <mergeCell ref="N43:Q43"/>
    <mergeCell ref="R43:U43"/>
    <mergeCell ref="V43:Y43"/>
    <mergeCell ref="Z42:AC43"/>
    <mergeCell ref="Z44:AC44"/>
    <mergeCell ref="A35:D35"/>
    <mergeCell ref="E35:G35"/>
    <mergeCell ref="H35:J35"/>
    <mergeCell ref="K35:N35"/>
    <mergeCell ref="A37:S37"/>
    <mergeCell ref="T37:V37"/>
    <mergeCell ref="A34:D34"/>
    <mergeCell ref="E34:G34"/>
    <mergeCell ref="H34:J34"/>
    <mergeCell ref="K34:N34"/>
    <mergeCell ref="A33:D33"/>
    <mergeCell ref="E33:G33"/>
    <mergeCell ref="H33:J33"/>
    <mergeCell ref="K33:N33"/>
    <mergeCell ref="W31:Y31"/>
    <mergeCell ref="Z31:AC31"/>
    <mergeCell ref="A32:D32"/>
    <mergeCell ref="E32:G32"/>
    <mergeCell ref="H32:J32"/>
    <mergeCell ref="K32:N32"/>
    <mergeCell ref="A31:D31"/>
    <mergeCell ref="E31:G31"/>
    <mergeCell ref="H31:J31"/>
    <mergeCell ref="K31:N31"/>
    <mergeCell ref="P31:S31"/>
    <mergeCell ref="T31:V31"/>
    <mergeCell ref="W29:Y29"/>
    <mergeCell ref="Z29:AC29"/>
    <mergeCell ref="A30:D30"/>
    <mergeCell ref="E30:G30"/>
    <mergeCell ref="H30:J30"/>
    <mergeCell ref="K30:N30"/>
    <mergeCell ref="P30:S30"/>
    <mergeCell ref="T30:V30"/>
    <mergeCell ref="W30:Y30"/>
    <mergeCell ref="Z30:AC30"/>
    <mergeCell ref="A29:D29"/>
    <mergeCell ref="E29:G29"/>
    <mergeCell ref="H29:J29"/>
    <mergeCell ref="K29:N29"/>
    <mergeCell ref="P29:S29"/>
    <mergeCell ref="T29:V29"/>
    <mergeCell ref="W27:Y27"/>
    <mergeCell ref="Z27:AC27"/>
    <mergeCell ref="A28:D28"/>
    <mergeCell ref="E28:G28"/>
    <mergeCell ref="H28:J28"/>
    <mergeCell ref="K28:N28"/>
    <mergeCell ref="P28:S28"/>
    <mergeCell ref="T28:V28"/>
    <mergeCell ref="W28:Y28"/>
    <mergeCell ref="Z28:AC28"/>
    <mergeCell ref="A27:D27"/>
    <mergeCell ref="E27:G27"/>
    <mergeCell ref="H27:J27"/>
    <mergeCell ref="K27:N27"/>
    <mergeCell ref="P27:S27"/>
    <mergeCell ref="T27:V27"/>
    <mergeCell ref="W25:Y25"/>
    <mergeCell ref="Z25:AC25"/>
    <mergeCell ref="A26:D26"/>
    <mergeCell ref="E26:G26"/>
    <mergeCell ref="H26:J26"/>
    <mergeCell ref="K26:N26"/>
    <mergeCell ref="P26:S26"/>
    <mergeCell ref="T26:V26"/>
    <mergeCell ref="W26:Y26"/>
    <mergeCell ref="Z26:AC26"/>
    <mergeCell ref="A25:D25"/>
    <mergeCell ref="E25:G25"/>
    <mergeCell ref="H25:J25"/>
    <mergeCell ref="K25:N25"/>
    <mergeCell ref="P25:S25"/>
    <mergeCell ref="T25:V25"/>
    <mergeCell ref="W23:Y23"/>
    <mergeCell ref="Z23:AC23"/>
    <mergeCell ref="A24:D24"/>
    <mergeCell ref="E24:G24"/>
    <mergeCell ref="H24:J24"/>
    <mergeCell ref="K24:N24"/>
    <mergeCell ref="P24:S24"/>
    <mergeCell ref="T24:V24"/>
    <mergeCell ref="W24:Y24"/>
    <mergeCell ref="Z24:AC24"/>
    <mergeCell ref="A23:D23"/>
    <mergeCell ref="E23:G23"/>
    <mergeCell ref="H23:J23"/>
    <mergeCell ref="K23:N23"/>
    <mergeCell ref="P23:S23"/>
    <mergeCell ref="T23:V23"/>
    <mergeCell ref="W21:Y21"/>
    <mergeCell ref="Z21:AC21"/>
    <mergeCell ref="A22:D22"/>
    <mergeCell ref="E22:G22"/>
    <mergeCell ref="H22:J22"/>
    <mergeCell ref="K22:N22"/>
    <mergeCell ref="P22:S22"/>
    <mergeCell ref="T22:V22"/>
    <mergeCell ref="W22:Y22"/>
    <mergeCell ref="Z22:AC22"/>
    <mergeCell ref="A21:D21"/>
    <mergeCell ref="E21:G21"/>
    <mergeCell ref="H21:J21"/>
    <mergeCell ref="K21:N21"/>
    <mergeCell ref="P21:S21"/>
    <mergeCell ref="T21:V21"/>
    <mergeCell ref="W19:Y19"/>
    <mergeCell ref="Z19:AC19"/>
    <mergeCell ref="A20:D20"/>
    <mergeCell ref="E20:G20"/>
    <mergeCell ref="H20:J20"/>
    <mergeCell ref="K20:N20"/>
    <mergeCell ref="P20:S20"/>
    <mergeCell ref="T20:V20"/>
    <mergeCell ref="W20:Y20"/>
    <mergeCell ref="Z20:AC20"/>
    <mergeCell ref="A19:D19"/>
    <mergeCell ref="E19:G19"/>
    <mergeCell ref="H19:J19"/>
    <mergeCell ref="K19:N19"/>
    <mergeCell ref="P19:S19"/>
    <mergeCell ref="T19:V19"/>
    <mergeCell ref="W17:Y17"/>
    <mergeCell ref="Z17:AC17"/>
    <mergeCell ref="A18:D18"/>
    <mergeCell ref="E18:G18"/>
    <mergeCell ref="H18:J18"/>
    <mergeCell ref="K18:N18"/>
    <mergeCell ref="P18:S18"/>
    <mergeCell ref="T18:V18"/>
    <mergeCell ref="W18:Y18"/>
    <mergeCell ref="Z18:AC18"/>
    <mergeCell ref="A17:D17"/>
    <mergeCell ref="E17:G17"/>
    <mergeCell ref="H17:J17"/>
    <mergeCell ref="K17:N17"/>
    <mergeCell ref="P17:S17"/>
    <mergeCell ref="T17:V17"/>
    <mergeCell ref="W15:Y15"/>
    <mergeCell ref="Z15:AC15"/>
    <mergeCell ref="A16:D16"/>
    <mergeCell ref="E16:G16"/>
    <mergeCell ref="H16:J16"/>
    <mergeCell ref="K16:N16"/>
    <mergeCell ref="P16:S16"/>
    <mergeCell ref="T16:V16"/>
    <mergeCell ref="W16:Y16"/>
    <mergeCell ref="Z16:AC16"/>
    <mergeCell ref="A15:D15"/>
    <mergeCell ref="E15:G15"/>
    <mergeCell ref="H15:J15"/>
    <mergeCell ref="K15:N15"/>
    <mergeCell ref="P15:S15"/>
    <mergeCell ref="T15:V15"/>
    <mergeCell ref="W13:Y13"/>
    <mergeCell ref="Z13:AC13"/>
    <mergeCell ref="A14:D14"/>
    <mergeCell ref="E14:G14"/>
    <mergeCell ref="H14:J14"/>
    <mergeCell ref="K14:N14"/>
    <mergeCell ref="P14:S14"/>
    <mergeCell ref="T14:V14"/>
    <mergeCell ref="W14:Y14"/>
    <mergeCell ref="Z14:AC14"/>
    <mergeCell ref="A13:D13"/>
    <mergeCell ref="E13:G13"/>
    <mergeCell ref="H13:J13"/>
    <mergeCell ref="K13:N13"/>
    <mergeCell ref="P13:S13"/>
    <mergeCell ref="T13:V13"/>
    <mergeCell ref="W11:Y11"/>
    <mergeCell ref="Z11:AC11"/>
    <mergeCell ref="A12:D12"/>
    <mergeCell ref="E12:G12"/>
    <mergeCell ref="H12:J12"/>
    <mergeCell ref="K12:N12"/>
    <mergeCell ref="P12:S12"/>
    <mergeCell ref="T12:V12"/>
    <mergeCell ref="W12:Y12"/>
    <mergeCell ref="Z12:AC12"/>
    <mergeCell ref="A11:D11"/>
    <mergeCell ref="E11:G11"/>
    <mergeCell ref="H11:J11"/>
    <mergeCell ref="K11:N11"/>
    <mergeCell ref="P11:S11"/>
    <mergeCell ref="T11:V11"/>
    <mergeCell ref="W9:Y9"/>
    <mergeCell ref="Z9:AC9"/>
    <mergeCell ref="A10:D10"/>
    <mergeCell ref="E10:G10"/>
    <mergeCell ref="H10:J10"/>
    <mergeCell ref="K10:N10"/>
    <mergeCell ref="P10:S10"/>
    <mergeCell ref="T10:V10"/>
    <mergeCell ref="W10:Y10"/>
    <mergeCell ref="Z10:AC10"/>
    <mergeCell ref="A9:D9"/>
    <mergeCell ref="E9:G9"/>
    <mergeCell ref="H9:J9"/>
    <mergeCell ref="K9:N9"/>
    <mergeCell ref="P9:S9"/>
    <mergeCell ref="T9:V9"/>
    <mergeCell ref="W7:Y7"/>
    <mergeCell ref="Z7:AC7"/>
    <mergeCell ref="A8:D8"/>
    <mergeCell ref="E8:G8"/>
    <mergeCell ref="H8:J8"/>
    <mergeCell ref="K8:N8"/>
    <mergeCell ref="P8:S8"/>
    <mergeCell ref="T8:V8"/>
    <mergeCell ref="W8:Y8"/>
    <mergeCell ref="Z8:AC8"/>
    <mergeCell ref="A7:D7"/>
    <mergeCell ref="E7:G7"/>
    <mergeCell ref="H7:J7"/>
    <mergeCell ref="K7:N7"/>
    <mergeCell ref="P7:S7"/>
    <mergeCell ref="T7:V7"/>
    <mergeCell ref="W4:Y5"/>
    <mergeCell ref="Z4:AC5"/>
    <mergeCell ref="A6:D6"/>
    <mergeCell ref="E6:G6"/>
    <mergeCell ref="H6:J6"/>
    <mergeCell ref="K6:N6"/>
    <mergeCell ref="P6:S6"/>
    <mergeCell ref="T6:V6"/>
    <mergeCell ref="W6:Y6"/>
    <mergeCell ref="Z6:AC6"/>
    <mergeCell ref="A4:D5"/>
    <mergeCell ref="E4:G5"/>
    <mergeCell ref="H4:J5"/>
    <mergeCell ref="K4:N5"/>
    <mergeCell ref="P4:S5"/>
    <mergeCell ref="T4:V5"/>
    <mergeCell ref="Z45:AC45"/>
    <mergeCell ref="Z46:AC46"/>
    <mergeCell ref="Z47:AC47"/>
    <mergeCell ref="Z48:AC48"/>
    <mergeCell ref="Z49:AC49"/>
    <mergeCell ref="Z50:AC50"/>
    <mergeCell ref="Z51:AC51"/>
    <mergeCell ref="Z52:AC52"/>
    <mergeCell ref="A42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J44:M44"/>
    <mergeCell ref="N44:Q44"/>
    <mergeCell ref="R44:U44"/>
    <mergeCell ref="V44:Y44"/>
    <mergeCell ref="J46:M46"/>
    <mergeCell ref="N46:Q4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L53"/>
  <sheetViews>
    <sheetView view="pageBreakPreview" topLeftCell="A16" zoomScaleNormal="100" zoomScaleSheetLayoutView="100" workbookViewId="0">
      <selection activeCell="K9" sqref="K9"/>
    </sheetView>
  </sheetViews>
  <sheetFormatPr defaultColWidth="2.875" defaultRowHeight="13.5" x14ac:dyDescent="0.15"/>
  <cols>
    <col min="1" max="1" width="9.375" customWidth="1"/>
    <col min="2" max="10" width="8.875" customWidth="1"/>
  </cols>
  <sheetData>
    <row r="2" spans="1:12" ht="15" customHeight="1" x14ac:dyDescent="0.15">
      <c r="A2" s="32" t="s">
        <v>124</v>
      </c>
      <c r="B2" s="33"/>
      <c r="C2" s="33"/>
      <c r="D2" s="33"/>
      <c r="E2" s="33"/>
      <c r="F2" s="33"/>
      <c r="G2" s="33"/>
      <c r="H2" s="33"/>
      <c r="I2" s="33"/>
      <c r="J2" s="33"/>
      <c r="K2" s="36"/>
    </row>
    <row r="3" spans="1:12" x14ac:dyDescent="0.15">
      <c r="A3" s="33"/>
      <c r="B3" s="33"/>
      <c r="C3" s="33"/>
      <c r="D3" s="33"/>
      <c r="E3" s="33"/>
      <c r="F3" s="33"/>
      <c r="G3" s="33"/>
      <c r="H3" s="33"/>
      <c r="I3" s="33"/>
      <c r="J3" s="43" t="s">
        <v>83</v>
      </c>
      <c r="K3" s="36"/>
    </row>
    <row r="4" spans="1:12" ht="15" customHeight="1" x14ac:dyDescent="0.15">
      <c r="A4" s="96" t="s">
        <v>34</v>
      </c>
      <c r="B4" s="96" t="s">
        <v>125</v>
      </c>
      <c r="C4" s="96" t="s">
        <v>126</v>
      </c>
      <c r="D4" s="96" t="s">
        <v>127</v>
      </c>
      <c r="E4" s="96" t="s">
        <v>128</v>
      </c>
      <c r="F4" s="96" t="s">
        <v>129</v>
      </c>
      <c r="G4" s="96" t="s">
        <v>130</v>
      </c>
      <c r="H4" s="96" t="s">
        <v>131</v>
      </c>
      <c r="I4" s="96" t="s">
        <v>132</v>
      </c>
      <c r="J4" s="96" t="s">
        <v>133</v>
      </c>
      <c r="K4" s="36"/>
    </row>
    <row r="5" spans="1:12" ht="15" customHeight="1" x14ac:dyDescent="0.15">
      <c r="A5" s="118" t="s">
        <v>260</v>
      </c>
      <c r="B5" s="114">
        <v>6068</v>
      </c>
      <c r="C5" s="119">
        <v>547</v>
      </c>
      <c r="D5" s="119">
        <v>619</v>
      </c>
      <c r="E5" s="102">
        <v>1218</v>
      </c>
      <c r="F5" s="102">
        <v>1406</v>
      </c>
      <c r="G5" s="102">
        <v>1022</v>
      </c>
      <c r="H5" s="102">
        <v>275</v>
      </c>
      <c r="I5" s="102">
        <v>470</v>
      </c>
      <c r="J5" s="102">
        <v>511</v>
      </c>
      <c r="K5" s="36"/>
    </row>
    <row r="6" spans="1:12" ht="15" customHeight="1" x14ac:dyDescent="0.15">
      <c r="A6" s="118" t="s">
        <v>86</v>
      </c>
      <c r="B6" s="114">
        <v>216</v>
      </c>
      <c r="C6" s="119">
        <v>22</v>
      </c>
      <c r="D6" s="101">
        <v>21</v>
      </c>
      <c r="E6" s="102">
        <v>44</v>
      </c>
      <c r="F6" s="102">
        <v>34</v>
      </c>
      <c r="G6" s="102">
        <v>45</v>
      </c>
      <c r="H6" s="102">
        <v>13</v>
      </c>
      <c r="I6" s="102">
        <v>13</v>
      </c>
      <c r="J6" s="102">
        <v>24</v>
      </c>
    </row>
    <row r="7" spans="1:12" ht="15" customHeight="1" x14ac:dyDescent="0.15">
      <c r="A7" s="118" t="s">
        <v>88</v>
      </c>
      <c r="B7" s="114">
        <v>287</v>
      </c>
      <c r="C7" s="119">
        <v>22</v>
      </c>
      <c r="D7" s="101">
        <v>35</v>
      </c>
      <c r="E7" s="102">
        <v>61</v>
      </c>
      <c r="F7" s="102">
        <v>63</v>
      </c>
      <c r="G7" s="102">
        <v>53</v>
      </c>
      <c r="H7" s="102">
        <v>11</v>
      </c>
      <c r="I7" s="102">
        <v>25</v>
      </c>
      <c r="J7" s="102">
        <v>17</v>
      </c>
    </row>
    <row r="8" spans="1:12" ht="15" customHeight="1" x14ac:dyDescent="0.15">
      <c r="A8" s="118" t="s">
        <v>90</v>
      </c>
      <c r="B8" s="114">
        <v>291</v>
      </c>
      <c r="C8" s="119">
        <v>30</v>
      </c>
      <c r="D8" s="101">
        <v>45</v>
      </c>
      <c r="E8" s="102">
        <v>48</v>
      </c>
      <c r="F8" s="102">
        <v>81</v>
      </c>
      <c r="G8" s="102">
        <v>31</v>
      </c>
      <c r="H8" s="102">
        <v>11</v>
      </c>
      <c r="I8" s="102">
        <v>26</v>
      </c>
      <c r="J8" s="102">
        <v>19</v>
      </c>
    </row>
    <row r="9" spans="1:12" ht="15" customHeight="1" x14ac:dyDescent="0.15">
      <c r="A9" s="118" t="s">
        <v>92</v>
      </c>
      <c r="B9" s="114">
        <v>251</v>
      </c>
      <c r="C9" s="119">
        <v>22</v>
      </c>
      <c r="D9" s="101">
        <v>23</v>
      </c>
      <c r="E9" s="102">
        <v>54</v>
      </c>
      <c r="F9" s="102">
        <v>62</v>
      </c>
      <c r="G9" s="102">
        <v>41</v>
      </c>
      <c r="H9" s="102">
        <v>13</v>
      </c>
      <c r="I9" s="102">
        <v>18</v>
      </c>
      <c r="J9" s="102">
        <v>18</v>
      </c>
    </row>
    <row r="10" spans="1:12" ht="15" customHeight="1" x14ac:dyDescent="0.15">
      <c r="A10" s="118" t="s">
        <v>94</v>
      </c>
      <c r="B10" s="114">
        <v>190</v>
      </c>
      <c r="C10" s="119">
        <v>18</v>
      </c>
      <c r="D10" s="101">
        <v>15</v>
      </c>
      <c r="E10" s="102">
        <v>27</v>
      </c>
      <c r="F10" s="102">
        <v>48</v>
      </c>
      <c r="G10" s="102">
        <v>43</v>
      </c>
      <c r="H10" s="102">
        <v>16</v>
      </c>
      <c r="I10" s="102">
        <v>13</v>
      </c>
      <c r="J10" s="102">
        <v>10</v>
      </c>
    </row>
    <row r="11" spans="1:12" ht="15" customHeight="1" x14ac:dyDescent="0.15">
      <c r="A11" s="118" t="s">
        <v>96</v>
      </c>
      <c r="B11" s="114">
        <v>207</v>
      </c>
      <c r="C11" s="119">
        <v>20</v>
      </c>
      <c r="D11" s="101">
        <v>30</v>
      </c>
      <c r="E11" s="102">
        <v>31</v>
      </c>
      <c r="F11" s="102">
        <v>40</v>
      </c>
      <c r="G11" s="102">
        <v>45</v>
      </c>
      <c r="H11" s="102">
        <v>5</v>
      </c>
      <c r="I11" s="102">
        <v>15</v>
      </c>
      <c r="J11" s="102">
        <v>21</v>
      </c>
    </row>
    <row r="12" spans="1:12" ht="15" customHeight="1" x14ac:dyDescent="0.15">
      <c r="A12" s="118" t="s">
        <v>98</v>
      </c>
      <c r="B12" s="114">
        <v>248</v>
      </c>
      <c r="C12" s="119">
        <v>12</v>
      </c>
      <c r="D12" s="101">
        <v>24</v>
      </c>
      <c r="E12" s="102">
        <v>49</v>
      </c>
      <c r="F12" s="102">
        <v>67</v>
      </c>
      <c r="G12" s="102">
        <v>41</v>
      </c>
      <c r="H12" s="102">
        <v>12</v>
      </c>
      <c r="I12" s="102">
        <v>18</v>
      </c>
      <c r="J12" s="102">
        <v>25</v>
      </c>
    </row>
    <row r="13" spans="1:12" ht="15" customHeight="1" x14ac:dyDescent="0.15">
      <c r="A13" s="118" t="s">
        <v>100</v>
      </c>
      <c r="B13" s="114">
        <v>291</v>
      </c>
      <c r="C13" s="119">
        <v>30</v>
      </c>
      <c r="D13" s="101">
        <v>42</v>
      </c>
      <c r="E13" s="102">
        <v>57</v>
      </c>
      <c r="F13" s="102">
        <v>69</v>
      </c>
      <c r="G13" s="102">
        <v>46</v>
      </c>
      <c r="H13" s="102">
        <v>12</v>
      </c>
      <c r="I13" s="102">
        <v>17</v>
      </c>
      <c r="J13" s="102">
        <v>18</v>
      </c>
    </row>
    <row r="14" spans="1:12" ht="15" customHeight="1" x14ac:dyDescent="0.15">
      <c r="A14" s="118" t="s">
        <v>102</v>
      </c>
      <c r="B14" s="114">
        <v>316</v>
      </c>
      <c r="C14" s="119">
        <v>38</v>
      </c>
      <c r="D14" s="101">
        <v>46</v>
      </c>
      <c r="E14" s="102">
        <v>68</v>
      </c>
      <c r="F14" s="102">
        <v>65</v>
      </c>
      <c r="G14" s="102">
        <v>47</v>
      </c>
      <c r="H14" s="102">
        <v>9</v>
      </c>
      <c r="I14" s="102">
        <v>20</v>
      </c>
      <c r="J14" s="102">
        <v>23</v>
      </c>
    </row>
    <row r="15" spans="1:12" ht="15" customHeight="1" x14ac:dyDescent="0.15">
      <c r="A15" s="118" t="s">
        <v>104</v>
      </c>
      <c r="B15" s="114">
        <v>349</v>
      </c>
      <c r="C15" s="119">
        <v>41</v>
      </c>
      <c r="D15" s="101">
        <v>37</v>
      </c>
      <c r="E15" s="102">
        <v>80</v>
      </c>
      <c r="F15" s="102">
        <v>76</v>
      </c>
      <c r="G15" s="102">
        <v>57</v>
      </c>
      <c r="H15" s="102">
        <v>18</v>
      </c>
      <c r="I15" s="102">
        <v>24</v>
      </c>
      <c r="J15" s="102">
        <v>16</v>
      </c>
    </row>
    <row r="16" spans="1:12" ht="15" customHeight="1" x14ac:dyDescent="0.15">
      <c r="A16" s="118" t="s">
        <v>106</v>
      </c>
      <c r="B16" s="114">
        <v>342</v>
      </c>
      <c r="C16" s="119">
        <v>40</v>
      </c>
      <c r="D16" s="101">
        <v>36</v>
      </c>
      <c r="E16" s="102">
        <v>47</v>
      </c>
      <c r="F16" s="102">
        <v>92</v>
      </c>
      <c r="G16" s="102">
        <v>61</v>
      </c>
      <c r="H16" s="102">
        <v>12</v>
      </c>
      <c r="I16" s="102">
        <v>16</v>
      </c>
      <c r="J16" s="102">
        <v>38</v>
      </c>
      <c r="K16" s="35"/>
      <c r="L16" s="35"/>
    </row>
    <row r="17" spans="1:12" ht="15" customHeight="1" x14ac:dyDescent="0.15">
      <c r="A17" s="118" t="s">
        <v>87</v>
      </c>
      <c r="B17" s="114">
        <v>385</v>
      </c>
      <c r="C17" s="119">
        <v>40</v>
      </c>
      <c r="D17" s="101">
        <v>46</v>
      </c>
      <c r="E17" s="102">
        <v>55</v>
      </c>
      <c r="F17" s="102">
        <v>91</v>
      </c>
      <c r="G17" s="102">
        <v>59</v>
      </c>
      <c r="H17" s="102">
        <v>24</v>
      </c>
      <c r="I17" s="102">
        <v>39</v>
      </c>
      <c r="J17" s="102">
        <v>31</v>
      </c>
    </row>
    <row r="18" spans="1:12" ht="15" customHeight="1" x14ac:dyDescent="0.15">
      <c r="A18" s="118" t="s">
        <v>89</v>
      </c>
      <c r="B18" s="114">
        <v>438</v>
      </c>
      <c r="C18" s="119">
        <v>26</v>
      </c>
      <c r="D18" s="101">
        <v>38</v>
      </c>
      <c r="E18" s="102">
        <v>91</v>
      </c>
      <c r="F18" s="102">
        <v>114</v>
      </c>
      <c r="G18" s="102">
        <v>70</v>
      </c>
      <c r="H18" s="102">
        <v>19</v>
      </c>
      <c r="I18" s="102">
        <v>35</v>
      </c>
      <c r="J18" s="102">
        <v>45</v>
      </c>
    </row>
    <row r="19" spans="1:12" ht="15" customHeight="1" x14ac:dyDescent="0.15">
      <c r="A19" s="118" t="s">
        <v>91</v>
      </c>
      <c r="B19" s="114">
        <v>499</v>
      </c>
      <c r="C19" s="119">
        <v>48</v>
      </c>
      <c r="D19" s="101">
        <v>56</v>
      </c>
      <c r="E19" s="102">
        <v>99</v>
      </c>
      <c r="F19" s="102">
        <v>116</v>
      </c>
      <c r="G19" s="102">
        <v>84</v>
      </c>
      <c r="H19" s="102">
        <v>15</v>
      </c>
      <c r="I19" s="102">
        <v>39</v>
      </c>
      <c r="J19" s="102">
        <v>42</v>
      </c>
    </row>
    <row r="20" spans="1:12" ht="15" customHeight="1" x14ac:dyDescent="0.15">
      <c r="A20" s="118" t="s">
        <v>93</v>
      </c>
      <c r="B20" s="114">
        <v>512</v>
      </c>
      <c r="C20" s="119">
        <v>44</v>
      </c>
      <c r="D20" s="101">
        <v>50</v>
      </c>
      <c r="E20" s="102">
        <v>104</v>
      </c>
      <c r="F20" s="102">
        <v>118</v>
      </c>
      <c r="G20" s="102">
        <v>83</v>
      </c>
      <c r="H20" s="102">
        <v>18</v>
      </c>
      <c r="I20" s="102">
        <v>42</v>
      </c>
      <c r="J20" s="102">
        <v>53</v>
      </c>
    </row>
    <row r="21" spans="1:12" ht="15" customHeight="1" x14ac:dyDescent="0.15">
      <c r="A21" s="118" t="s">
        <v>95</v>
      </c>
      <c r="B21" s="114">
        <v>344</v>
      </c>
      <c r="C21" s="119">
        <v>39</v>
      </c>
      <c r="D21" s="101">
        <v>24</v>
      </c>
      <c r="E21" s="102">
        <v>71</v>
      </c>
      <c r="F21" s="102">
        <v>85</v>
      </c>
      <c r="G21" s="102">
        <v>43</v>
      </c>
      <c r="H21" s="102">
        <v>15</v>
      </c>
      <c r="I21" s="102">
        <v>35</v>
      </c>
      <c r="J21" s="102">
        <v>32</v>
      </c>
    </row>
    <row r="22" spans="1:12" ht="15" customHeight="1" x14ac:dyDescent="0.15">
      <c r="A22" s="118" t="s">
        <v>97</v>
      </c>
      <c r="B22" s="114">
        <v>327</v>
      </c>
      <c r="C22" s="119">
        <v>27</v>
      </c>
      <c r="D22" s="101">
        <v>23</v>
      </c>
      <c r="E22" s="102">
        <v>71</v>
      </c>
      <c r="F22" s="102">
        <v>78</v>
      </c>
      <c r="G22" s="102">
        <v>51</v>
      </c>
      <c r="H22" s="102">
        <v>25</v>
      </c>
      <c r="I22" s="102">
        <v>23</v>
      </c>
      <c r="J22" s="102">
        <v>29</v>
      </c>
      <c r="L22" s="31"/>
    </row>
    <row r="23" spans="1:12" ht="15" customHeight="1" x14ac:dyDescent="0.15">
      <c r="A23" s="118" t="s">
        <v>99</v>
      </c>
      <c r="B23" s="114">
        <v>287</v>
      </c>
      <c r="C23" s="119">
        <v>15</v>
      </c>
      <c r="D23" s="101">
        <v>16</v>
      </c>
      <c r="E23" s="102">
        <v>68</v>
      </c>
      <c r="F23" s="102">
        <v>60</v>
      </c>
      <c r="G23" s="102">
        <v>51</v>
      </c>
      <c r="H23" s="102">
        <v>20</v>
      </c>
      <c r="I23" s="102">
        <v>32</v>
      </c>
      <c r="J23" s="102">
        <v>25</v>
      </c>
      <c r="K23" s="31"/>
    </row>
    <row r="24" spans="1:12" ht="15" customHeight="1" x14ac:dyDescent="0.15">
      <c r="A24" s="118" t="s">
        <v>101</v>
      </c>
      <c r="B24" s="114">
        <v>205</v>
      </c>
      <c r="C24" s="119">
        <v>12</v>
      </c>
      <c r="D24" s="101">
        <v>10</v>
      </c>
      <c r="E24" s="102">
        <v>64</v>
      </c>
      <c r="F24" s="102">
        <v>33</v>
      </c>
      <c r="G24" s="102">
        <v>46</v>
      </c>
      <c r="H24" s="102">
        <v>4</v>
      </c>
      <c r="I24" s="102">
        <v>15</v>
      </c>
      <c r="J24" s="102">
        <v>21</v>
      </c>
      <c r="K24" s="41"/>
      <c r="L24" s="41"/>
    </row>
    <row r="25" spans="1:12" ht="15" customHeight="1" x14ac:dyDescent="0.15">
      <c r="A25" s="118" t="s">
        <v>103</v>
      </c>
      <c r="B25" s="100">
        <v>69</v>
      </c>
      <c r="C25" s="120" t="s">
        <v>134</v>
      </c>
      <c r="D25" s="103" t="s">
        <v>134</v>
      </c>
      <c r="E25" s="99">
        <v>23</v>
      </c>
      <c r="F25" s="99">
        <v>14</v>
      </c>
      <c r="G25" s="99">
        <v>21</v>
      </c>
      <c r="H25" s="99">
        <v>3</v>
      </c>
      <c r="I25" s="99">
        <v>4</v>
      </c>
      <c r="J25" s="99">
        <v>4</v>
      </c>
      <c r="K25" s="41"/>
      <c r="L25" s="41"/>
    </row>
    <row r="26" spans="1:12" ht="15" customHeight="1" x14ac:dyDescent="0.15">
      <c r="A26" s="118" t="s">
        <v>105</v>
      </c>
      <c r="B26" s="100">
        <v>14</v>
      </c>
      <c r="C26" s="120">
        <v>1</v>
      </c>
      <c r="D26" s="103">
        <v>2</v>
      </c>
      <c r="E26" s="99">
        <v>6</v>
      </c>
      <c r="F26" s="99" t="s">
        <v>134</v>
      </c>
      <c r="G26" s="99">
        <v>4</v>
      </c>
      <c r="H26" s="99" t="s">
        <v>134</v>
      </c>
      <c r="I26" s="99">
        <v>1</v>
      </c>
      <c r="J26" s="99" t="s">
        <v>134</v>
      </c>
      <c r="K26" s="41"/>
      <c r="L26" s="41"/>
    </row>
    <row r="27" spans="1:12" ht="15" customHeight="1" x14ac:dyDescent="0.15">
      <c r="A27" s="118" t="s">
        <v>135</v>
      </c>
      <c r="B27" s="100" t="s">
        <v>134</v>
      </c>
      <c r="C27" s="120" t="s">
        <v>134</v>
      </c>
      <c r="D27" s="120" t="s">
        <v>134</v>
      </c>
      <c r="E27" s="99" t="s">
        <v>134</v>
      </c>
      <c r="F27" s="99" t="s">
        <v>134</v>
      </c>
      <c r="G27" s="99" t="s">
        <v>134</v>
      </c>
      <c r="H27" s="99" t="s">
        <v>134</v>
      </c>
      <c r="I27" s="99" t="s">
        <v>134</v>
      </c>
      <c r="J27" s="99" t="s">
        <v>134</v>
      </c>
      <c r="K27" s="12"/>
      <c r="L27" s="12"/>
    </row>
    <row r="28" spans="1:12" ht="15" customHeight="1" x14ac:dyDescent="0.15">
      <c r="A28" s="118" t="s">
        <v>136</v>
      </c>
      <c r="B28" s="113">
        <v>51.697589999999998</v>
      </c>
      <c r="C28" s="121">
        <v>49.743139999999997</v>
      </c>
      <c r="D28" s="121">
        <v>47.063809999999997</v>
      </c>
      <c r="E28" s="121">
        <v>53.917079999999999</v>
      </c>
      <c r="F28" s="121">
        <v>51.357750000000003</v>
      </c>
      <c r="G28" s="121">
        <v>51.756360000000001</v>
      </c>
      <c r="H28" s="121">
        <v>51.51455</v>
      </c>
      <c r="I28" s="121">
        <v>53.214889999999997</v>
      </c>
      <c r="J28" s="121">
        <v>53.633069999999996</v>
      </c>
      <c r="K28" s="12"/>
      <c r="L28" s="12"/>
    </row>
    <row r="29" spans="1:12" ht="15" customHeight="1" x14ac:dyDescent="0.15">
      <c r="A29" s="36"/>
      <c r="B29" s="36"/>
      <c r="C29" s="36"/>
      <c r="D29" s="36"/>
      <c r="E29" s="36"/>
      <c r="F29" s="36"/>
      <c r="G29" s="36"/>
      <c r="H29" s="65"/>
      <c r="I29" s="65"/>
      <c r="J29" s="78" t="s">
        <v>276</v>
      </c>
      <c r="K29" s="41"/>
      <c r="L29" s="41"/>
    </row>
    <row r="30" spans="1:12" ht="13.5" customHeight="1" x14ac:dyDescent="0.15">
      <c r="A30" s="36"/>
      <c r="B30" s="36"/>
      <c r="C30" s="36"/>
      <c r="D30" s="36"/>
      <c r="E30" s="36"/>
      <c r="F30" s="36"/>
      <c r="J30" s="36"/>
      <c r="K30" s="41"/>
      <c r="L30" s="41"/>
    </row>
    <row r="31" spans="1:12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2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x14ac:dyDescent="0.15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15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0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</row>
    <row r="50" spans="1:10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</row>
    <row r="51" spans="1:10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</row>
    <row r="52" spans="1:10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</row>
    <row r="53" spans="1:10" x14ac:dyDescent="0.15">
      <c r="A53" s="36"/>
      <c r="B53" s="36"/>
      <c r="C53" s="36"/>
      <c r="D53" s="36"/>
      <c r="E53" s="36"/>
      <c r="F53" s="36"/>
      <c r="G53" s="36"/>
      <c r="H53" s="36"/>
      <c r="I53" s="36"/>
      <c r="J53" s="3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AO61"/>
  <sheetViews>
    <sheetView view="pageBreakPreview" topLeftCell="A40" zoomScaleNormal="100" zoomScaleSheetLayoutView="100" workbookViewId="0">
      <selection activeCell="K9" sqref="K9"/>
    </sheetView>
  </sheetViews>
  <sheetFormatPr defaultColWidth="2.875" defaultRowHeight="13.5" x14ac:dyDescent="0.15"/>
  <cols>
    <col min="1" max="1" width="9.375" customWidth="1"/>
    <col min="2" max="10" width="8.875" customWidth="1"/>
  </cols>
  <sheetData>
    <row r="2" spans="1:27" ht="15" customHeight="1" x14ac:dyDescent="0.15">
      <c r="A2" s="32" t="s">
        <v>137</v>
      </c>
      <c r="B2" s="33"/>
      <c r="C2" s="33"/>
      <c r="D2" s="33"/>
      <c r="E2" s="33"/>
      <c r="F2" s="33"/>
      <c r="G2" s="33"/>
      <c r="H2" s="33"/>
      <c r="I2" s="33"/>
      <c r="J2" s="33"/>
      <c r="K2" s="36"/>
    </row>
    <row r="3" spans="1:27" ht="13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6"/>
    </row>
    <row r="4" spans="1:27" ht="13.5" customHeight="1" x14ac:dyDescent="0.15">
      <c r="A4" s="79" t="s">
        <v>138</v>
      </c>
      <c r="B4" s="33"/>
      <c r="C4" s="33"/>
      <c r="D4" s="33"/>
      <c r="E4" s="33"/>
      <c r="F4" s="33"/>
      <c r="G4" s="33"/>
      <c r="H4" s="33"/>
      <c r="I4" s="33"/>
      <c r="J4" s="43" t="s">
        <v>83</v>
      </c>
      <c r="K4" s="36"/>
    </row>
    <row r="5" spans="1:27" ht="13.5" customHeight="1" x14ac:dyDescent="0.15">
      <c r="A5" s="117" t="s">
        <v>34</v>
      </c>
      <c r="B5" s="117" t="s">
        <v>125</v>
      </c>
      <c r="C5" s="117" t="s">
        <v>126</v>
      </c>
      <c r="D5" s="117" t="s">
        <v>127</v>
      </c>
      <c r="E5" s="117" t="s">
        <v>128</v>
      </c>
      <c r="F5" s="117" t="s">
        <v>129</v>
      </c>
      <c r="G5" s="117" t="s">
        <v>130</v>
      </c>
      <c r="H5" s="117" t="s">
        <v>131</v>
      </c>
      <c r="I5" s="117" t="s">
        <v>132</v>
      </c>
      <c r="J5" s="117" t="s">
        <v>133</v>
      </c>
      <c r="K5" s="36"/>
    </row>
    <row r="6" spans="1:27" ht="13.5" customHeight="1" x14ac:dyDescent="0.15">
      <c r="A6" s="118" t="s">
        <v>260</v>
      </c>
      <c r="B6" s="116">
        <v>2894</v>
      </c>
      <c r="C6" s="115">
        <v>273</v>
      </c>
      <c r="D6" s="115">
        <v>305</v>
      </c>
      <c r="E6" s="115">
        <v>545</v>
      </c>
      <c r="F6" s="115">
        <v>685</v>
      </c>
      <c r="G6" s="115">
        <v>483</v>
      </c>
      <c r="H6" s="115">
        <v>130</v>
      </c>
      <c r="I6" s="115">
        <v>229</v>
      </c>
      <c r="J6" s="115">
        <v>244</v>
      </c>
      <c r="K6" s="36"/>
    </row>
    <row r="7" spans="1:27" ht="13.5" customHeight="1" x14ac:dyDescent="0.15">
      <c r="A7" s="118" t="s">
        <v>86</v>
      </c>
      <c r="B7" s="116">
        <v>117</v>
      </c>
      <c r="C7" s="115">
        <v>13</v>
      </c>
      <c r="D7" s="115">
        <v>13</v>
      </c>
      <c r="E7" s="115">
        <v>22</v>
      </c>
      <c r="F7" s="115">
        <v>18</v>
      </c>
      <c r="G7" s="115">
        <v>27</v>
      </c>
      <c r="H7" s="115">
        <v>4</v>
      </c>
      <c r="I7" s="115">
        <v>9</v>
      </c>
      <c r="J7" s="115">
        <v>11</v>
      </c>
    </row>
    <row r="8" spans="1:27" ht="13.5" customHeight="1" x14ac:dyDescent="0.15">
      <c r="A8" s="118" t="s">
        <v>88</v>
      </c>
      <c r="B8" s="116">
        <v>159</v>
      </c>
      <c r="C8" s="115">
        <v>13</v>
      </c>
      <c r="D8" s="115">
        <v>22</v>
      </c>
      <c r="E8" s="115">
        <v>32</v>
      </c>
      <c r="F8" s="115">
        <v>38</v>
      </c>
      <c r="G8" s="115">
        <v>28</v>
      </c>
      <c r="H8" s="115">
        <v>7</v>
      </c>
      <c r="I8" s="115">
        <v>12</v>
      </c>
      <c r="J8" s="115">
        <v>7</v>
      </c>
    </row>
    <row r="9" spans="1:27" ht="13.5" customHeight="1" x14ac:dyDescent="0.15">
      <c r="A9" s="118" t="s">
        <v>90</v>
      </c>
      <c r="B9" s="116">
        <v>149</v>
      </c>
      <c r="C9" s="115">
        <v>15</v>
      </c>
      <c r="D9" s="115">
        <v>22</v>
      </c>
      <c r="E9" s="115">
        <v>21</v>
      </c>
      <c r="F9" s="115">
        <v>45</v>
      </c>
      <c r="G9" s="115">
        <v>18</v>
      </c>
      <c r="H9" s="115">
        <v>7</v>
      </c>
      <c r="I9" s="115">
        <v>9</v>
      </c>
      <c r="J9" s="115">
        <v>12</v>
      </c>
    </row>
    <row r="10" spans="1:27" ht="13.5" customHeight="1" x14ac:dyDescent="0.15">
      <c r="A10" s="118" t="s">
        <v>92</v>
      </c>
      <c r="B10" s="116">
        <v>121</v>
      </c>
      <c r="C10" s="115">
        <v>7</v>
      </c>
      <c r="D10" s="115">
        <v>13</v>
      </c>
      <c r="E10" s="115">
        <v>25</v>
      </c>
      <c r="F10" s="115">
        <v>35</v>
      </c>
      <c r="G10" s="115">
        <v>18</v>
      </c>
      <c r="H10" s="115">
        <v>9</v>
      </c>
      <c r="I10" s="115">
        <v>6</v>
      </c>
      <c r="J10" s="115">
        <v>8</v>
      </c>
    </row>
    <row r="11" spans="1:27" ht="13.5" customHeight="1" x14ac:dyDescent="0.15">
      <c r="A11" s="118" t="s">
        <v>94</v>
      </c>
      <c r="B11" s="116">
        <v>98</v>
      </c>
      <c r="C11" s="115">
        <v>9</v>
      </c>
      <c r="D11" s="115">
        <v>9</v>
      </c>
      <c r="E11" s="115">
        <v>14</v>
      </c>
      <c r="F11" s="115">
        <v>24</v>
      </c>
      <c r="G11" s="115">
        <v>20</v>
      </c>
      <c r="H11" s="115">
        <v>8</v>
      </c>
      <c r="I11" s="115">
        <v>9</v>
      </c>
      <c r="J11" s="115">
        <v>5</v>
      </c>
    </row>
    <row r="12" spans="1:27" ht="13.5" customHeight="1" x14ac:dyDescent="0.15">
      <c r="A12" s="118" t="s">
        <v>96</v>
      </c>
      <c r="B12" s="116">
        <v>102</v>
      </c>
      <c r="C12" s="115">
        <v>11</v>
      </c>
      <c r="D12" s="115">
        <v>13</v>
      </c>
      <c r="E12" s="115">
        <v>14</v>
      </c>
      <c r="F12" s="115">
        <v>18</v>
      </c>
      <c r="G12" s="115">
        <v>24</v>
      </c>
      <c r="H12" s="115">
        <v>1</v>
      </c>
      <c r="I12" s="115">
        <v>10</v>
      </c>
      <c r="J12" s="115">
        <v>11</v>
      </c>
    </row>
    <row r="13" spans="1:27" ht="13.5" customHeight="1" x14ac:dyDescent="0.15">
      <c r="A13" s="118" t="s">
        <v>98</v>
      </c>
      <c r="B13" s="116">
        <v>135</v>
      </c>
      <c r="C13" s="115">
        <v>7</v>
      </c>
      <c r="D13" s="115">
        <v>15</v>
      </c>
      <c r="E13" s="115">
        <v>27</v>
      </c>
      <c r="F13" s="115">
        <v>38</v>
      </c>
      <c r="G13" s="115">
        <v>20</v>
      </c>
      <c r="H13" s="115">
        <v>6</v>
      </c>
      <c r="I13" s="115">
        <v>10</v>
      </c>
      <c r="J13" s="115">
        <v>12</v>
      </c>
    </row>
    <row r="14" spans="1:27" ht="13.5" customHeight="1" x14ac:dyDescent="0.15">
      <c r="A14" s="118" t="s">
        <v>100</v>
      </c>
      <c r="B14" s="116">
        <v>145</v>
      </c>
      <c r="C14" s="115">
        <v>15</v>
      </c>
      <c r="D14" s="115">
        <v>19</v>
      </c>
      <c r="E14" s="115">
        <v>30</v>
      </c>
      <c r="F14" s="115">
        <v>34</v>
      </c>
      <c r="G14" s="115">
        <v>26</v>
      </c>
      <c r="H14" s="115">
        <v>6</v>
      </c>
      <c r="I14" s="115">
        <v>7</v>
      </c>
      <c r="J14" s="115">
        <v>8</v>
      </c>
    </row>
    <row r="15" spans="1:27" ht="13.5" customHeight="1" x14ac:dyDescent="0.15">
      <c r="A15" s="118" t="s">
        <v>102</v>
      </c>
      <c r="B15" s="116">
        <v>149</v>
      </c>
      <c r="C15" s="115">
        <v>19</v>
      </c>
      <c r="D15" s="115">
        <v>21</v>
      </c>
      <c r="E15" s="115">
        <v>34</v>
      </c>
      <c r="F15" s="115">
        <v>26</v>
      </c>
      <c r="G15" s="115">
        <v>24</v>
      </c>
      <c r="H15" s="115">
        <v>4</v>
      </c>
      <c r="I15" s="115">
        <v>8</v>
      </c>
      <c r="J15" s="115">
        <v>13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</row>
    <row r="16" spans="1:27" ht="13.5" customHeight="1" x14ac:dyDescent="0.15">
      <c r="A16" s="118" t="s">
        <v>104</v>
      </c>
      <c r="B16" s="116">
        <v>171</v>
      </c>
      <c r="C16" s="115">
        <v>25</v>
      </c>
      <c r="D16" s="115">
        <v>18</v>
      </c>
      <c r="E16" s="115">
        <v>38</v>
      </c>
      <c r="F16" s="115">
        <v>34</v>
      </c>
      <c r="G16" s="115">
        <v>32</v>
      </c>
      <c r="H16" s="115">
        <v>8</v>
      </c>
      <c r="I16" s="115">
        <v>10</v>
      </c>
      <c r="J16" s="115">
        <v>6</v>
      </c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</row>
    <row r="17" spans="1:27" ht="13.5" customHeight="1" x14ac:dyDescent="0.15">
      <c r="A17" s="118" t="s">
        <v>106</v>
      </c>
      <c r="B17" s="116">
        <v>165</v>
      </c>
      <c r="C17" s="115">
        <v>18</v>
      </c>
      <c r="D17" s="115">
        <v>17</v>
      </c>
      <c r="E17" s="115">
        <v>22</v>
      </c>
      <c r="F17" s="115">
        <v>43</v>
      </c>
      <c r="G17" s="115">
        <v>32</v>
      </c>
      <c r="H17" s="115">
        <v>6</v>
      </c>
      <c r="I17" s="115">
        <v>10</v>
      </c>
      <c r="J17" s="115">
        <v>17</v>
      </c>
      <c r="K17" s="35"/>
      <c r="L17" s="35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</row>
    <row r="18" spans="1:27" ht="13.5" customHeight="1" x14ac:dyDescent="0.15">
      <c r="A18" s="118" t="s">
        <v>87</v>
      </c>
      <c r="B18" s="116">
        <v>197</v>
      </c>
      <c r="C18" s="115">
        <v>19</v>
      </c>
      <c r="D18" s="115">
        <v>23</v>
      </c>
      <c r="E18" s="115">
        <v>25</v>
      </c>
      <c r="F18" s="115">
        <v>45</v>
      </c>
      <c r="G18" s="115">
        <v>25</v>
      </c>
      <c r="H18" s="115">
        <v>14</v>
      </c>
      <c r="I18" s="115">
        <v>24</v>
      </c>
      <c r="J18" s="115">
        <v>22</v>
      </c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</row>
    <row r="19" spans="1:27" ht="13.5" customHeight="1" x14ac:dyDescent="0.15">
      <c r="A19" s="118" t="s">
        <v>89</v>
      </c>
      <c r="B19" s="116">
        <v>214</v>
      </c>
      <c r="C19" s="115">
        <v>14</v>
      </c>
      <c r="D19" s="115">
        <v>18</v>
      </c>
      <c r="E19" s="115">
        <v>39</v>
      </c>
      <c r="F19" s="115">
        <v>56</v>
      </c>
      <c r="G19" s="115">
        <v>38</v>
      </c>
      <c r="H19" s="115">
        <v>11</v>
      </c>
      <c r="I19" s="115">
        <v>17</v>
      </c>
      <c r="J19" s="115">
        <v>21</v>
      </c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</row>
    <row r="20" spans="1:27" ht="13.5" customHeight="1" x14ac:dyDescent="0.15">
      <c r="A20" s="118" t="s">
        <v>91</v>
      </c>
      <c r="B20" s="116">
        <v>244</v>
      </c>
      <c r="C20" s="115">
        <v>23</v>
      </c>
      <c r="D20" s="115">
        <v>25</v>
      </c>
      <c r="E20" s="115">
        <v>48</v>
      </c>
      <c r="F20" s="115">
        <v>63</v>
      </c>
      <c r="G20" s="115">
        <v>35</v>
      </c>
      <c r="H20" s="115">
        <v>9</v>
      </c>
      <c r="I20" s="115">
        <v>20</v>
      </c>
      <c r="J20" s="115">
        <v>21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</row>
    <row r="21" spans="1:27" ht="13.5" customHeight="1" x14ac:dyDescent="0.15">
      <c r="A21" s="118" t="s">
        <v>93</v>
      </c>
      <c r="B21" s="116">
        <v>271</v>
      </c>
      <c r="C21" s="115">
        <v>25</v>
      </c>
      <c r="D21" s="115">
        <v>27</v>
      </c>
      <c r="E21" s="115">
        <v>48</v>
      </c>
      <c r="F21" s="115">
        <v>64</v>
      </c>
      <c r="G21" s="115">
        <v>44</v>
      </c>
      <c r="H21" s="115">
        <v>7</v>
      </c>
      <c r="I21" s="115">
        <v>22</v>
      </c>
      <c r="J21" s="115">
        <v>34</v>
      </c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</row>
    <row r="22" spans="1:27" ht="13.5" customHeight="1" x14ac:dyDescent="0.15">
      <c r="A22" s="118" t="s">
        <v>95</v>
      </c>
      <c r="B22" s="116">
        <v>157</v>
      </c>
      <c r="C22" s="115">
        <v>16</v>
      </c>
      <c r="D22" s="115">
        <v>10</v>
      </c>
      <c r="E22" s="115">
        <v>36</v>
      </c>
      <c r="F22" s="115">
        <v>38</v>
      </c>
      <c r="G22" s="115">
        <v>18</v>
      </c>
      <c r="H22" s="115">
        <v>8</v>
      </c>
      <c r="I22" s="115">
        <v>18</v>
      </c>
      <c r="J22" s="115">
        <v>13</v>
      </c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</row>
    <row r="23" spans="1:27" ht="13.5" customHeight="1" x14ac:dyDescent="0.15">
      <c r="A23" s="118" t="s">
        <v>97</v>
      </c>
      <c r="B23" s="116">
        <v>131</v>
      </c>
      <c r="C23" s="115">
        <v>15</v>
      </c>
      <c r="D23" s="115">
        <v>10</v>
      </c>
      <c r="E23" s="115">
        <v>26</v>
      </c>
      <c r="F23" s="115">
        <v>34</v>
      </c>
      <c r="G23" s="115">
        <v>15</v>
      </c>
      <c r="H23" s="115">
        <v>10</v>
      </c>
      <c r="I23" s="115">
        <v>11</v>
      </c>
      <c r="J23" s="115">
        <v>10</v>
      </c>
      <c r="L23" s="31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</row>
    <row r="24" spans="1:27" ht="13.5" customHeight="1" x14ac:dyDescent="0.15">
      <c r="A24" s="118" t="s">
        <v>99</v>
      </c>
      <c r="B24" s="116">
        <v>91</v>
      </c>
      <c r="C24" s="115">
        <v>6</v>
      </c>
      <c r="D24" s="115">
        <v>4</v>
      </c>
      <c r="E24" s="115">
        <v>21</v>
      </c>
      <c r="F24" s="115">
        <v>17</v>
      </c>
      <c r="G24" s="115">
        <v>21</v>
      </c>
      <c r="H24" s="115">
        <v>3</v>
      </c>
      <c r="I24" s="115">
        <v>12</v>
      </c>
      <c r="J24" s="115">
        <v>7</v>
      </c>
      <c r="K24" s="31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</row>
    <row r="25" spans="1:27" ht="13.5" customHeight="1" x14ac:dyDescent="0.15">
      <c r="A25" s="118" t="s">
        <v>101</v>
      </c>
      <c r="B25" s="116">
        <v>61</v>
      </c>
      <c r="C25" s="115">
        <v>3</v>
      </c>
      <c r="D25" s="115">
        <v>4</v>
      </c>
      <c r="E25" s="115">
        <v>18</v>
      </c>
      <c r="F25" s="115">
        <v>11</v>
      </c>
      <c r="G25" s="115">
        <v>15</v>
      </c>
      <c r="H25" s="115">
        <v>1</v>
      </c>
      <c r="I25" s="115">
        <v>3</v>
      </c>
      <c r="J25" s="115">
        <v>6</v>
      </c>
    </row>
    <row r="26" spans="1:27" ht="13.5" customHeight="1" x14ac:dyDescent="0.15">
      <c r="A26" s="118" t="s">
        <v>103</v>
      </c>
      <c r="B26" s="105">
        <v>14</v>
      </c>
      <c r="C26" s="104" t="s">
        <v>134</v>
      </c>
      <c r="D26" s="104" t="s">
        <v>134</v>
      </c>
      <c r="E26" s="104">
        <v>4</v>
      </c>
      <c r="F26" s="104">
        <v>4</v>
      </c>
      <c r="G26" s="104">
        <v>3</v>
      </c>
      <c r="H26" s="104">
        <v>1</v>
      </c>
      <c r="I26" s="104">
        <v>2</v>
      </c>
      <c r="J26" s="104" t="s">
        <v>134</v>
      </c>
      <c r="K26" s="41"/>
      <c r="L26" s="41"/>
    </row>
    <row r="27" spans="1:27" ht="13.5" customHeight="1" x14ac:dyDescent="0.15">
      <c r="A27" s="118" t="s">
        <v>105</v>
      </c>
      <c r="B27" s="105">
        <v>3</v>
      </c>
      <c r="C27" s="104" t="s">
        <v>134</v>
      </c>
      <c r="D27" s="104">
        <v>2</v>
      </c>
      <c r="E27" s="104">
        <v>1</v>
      </c>
      <c r="F27" s="104" t="s">
        <v>134</v>
      </c>
      <c r="G27" s="104" t="s">
        <v>134</v>
      </c>
      <c r="H27" s="104" t="s">
        <v>134</v>
      </c>
      <c r="I27" s="104" t="s">
        <v>134</v>
      </c>
      <c r="J27" s="104" t="s">
        <v>134</v>
      </c>
      <c r="K27" s="41"/>
      <c r="L27" s="41"/>
    </row>
    <row r="28" spans="1:27" ht="13.5" customHeight="1" x14ac:dyDescent="0.15">
      <c r="A28" s="118" t="s">
        <v>135</v>
      </c>
      <c r="B28" s="105" t="s">
        <v>134</v>
      </c>
      <c r="C28" s="104" t="s">
        <v>134</v>
      </c>
      <c r="D28" s="104" t="s">
        <v>134</v>
      </c>
      <c r="E28" s="104" t="s">
        <v>134</v>
      </c>
      <c r="F28" s="104" t="s">
        <v>134</v>
      </c>
      <c r="G28" s="104" t="s">
        <v>134</v>
      </c>
      <c r="H28" s="104" t="s">
        <v>134</v>
      </c>
      <c r="I28" s="104" t="s">
        <v>134</v>
      </c>
      <c r="J28" s="104" t="s">
        <v>134</v>
      </c>
      <c r="K28" s="12"/>
      <c r="L28" s="12"/>
    </row>
    <row r="29" spans="1:27" ht="13.5" customHeight="1" x14ac:dyDescent="0.15">
      <c r="A29" s="118" t="s">
        <v>136</v>
      </c>
      <c r="B29" s="122">
        <v>49.21078</v>
      </c>
      <c r="C29" s="121">
        <v>48.624540000000003</v>
      </c>
      <c r="D29" s="121">
        <v>44.991799999999998</v>
      </c>
      <c r="E29" s="121">
        <v>50.703670000000002</v>
      </c>
      <c r="F29" s="121">
        <v>49.155470000000001</v>
      </c>
      <c r="G29" s="121">
        <v>48.127330000000001</v>
      </c>
      <c r="H29" s="121">
        <v>48.330770000000001</v>
      </c>
      <c r="I29" s="121">
        <v>52.216160000000002</v>
      </c>
      <c r="J29" s="121">
        <v>51.754100000000001</v>
      </c>
      <c r="K29" s="12"/>
      <c r="L29" s="12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</row>
    <row r="30" spans="1:27" ht="13.5" customHeight="1" x14ac:dyDescent="0.15">
      <c r="A30" s="111"/>
      <c r="B30" s="42"/>
      <c r="C30" s="42"/>
      <c r="D30" s="42"/>
      <c r="E30" s="43"/>
      <c r="F30" s="43"/>
      <c r="G30" s="43"/>
      <c r="H30" s="43"/>
      <c r="I30" s="43"/>
      <c r="J30" s="43"/>
      <c r="K30" s="12"/>
      <c r="L30" s="12"/>
    </row>
    <row r="31" spans="1:27" ht="13.5" customHeight="1" x14ac:dyDescent="0.15">
      <c r="A31" s="36"/>
      <c r="B31" s="44"/>
      <c r="C31" s="44"/>
      <c r="D31" s="44"/>
      <c r="E31" s="36"/>
      <c r="F31" s="36"/>
      <c r="G31" s="36"/>
      <c r="H31" s="36"/>
      <c r="I31" s="36"/>
      <c r="J31" s="36"/>
      <c r="K31" s="41"/>
      <c r="L31" s="41"/>
    </row>
    <row r="32" spans="1:27" ht="13.5" customHeight="1" x14ac:dyDescent="0.15">
      <c r="A32" s="79" t="s">
        <v>139</v>
      </c>
      <c r="B32" s="36"/>
      <c r="C32" s="36"/>
      <c r="D32" s="36"/>
      <c r="E32" s="36"/>
      <c r="F32" s="36"/>
      <c r="G32" s="36"/>
      <c r="H32" s="36"/>
      <c r="I32" s="36"/>
      <c r="J32" s="43" t="s">
        <v>83</v>
      </c>
      <c r="K32" s="41"/>
      <c r="L32" s="41"/>
    </row>
    <row r="33" spans="1:41" ht="13.5" customHeight="1" x14ac:dyDescent="0.15">
      <c r="A33" s="117" t="s">
        <v>34</v>
      </c>
      <c r="B33" s="117" t="s">
        <v>125</v>
      </c>
      <c r="C33" s="117" t="s">
        <v>126</v>
      </c>
      <c r="D33" s="117" t="s">
        <v>127</v>
      </c>
      <c r="E33" s="117" t="s">
        <v>128</v>
      </c>
      <c r="F33" s="117" t="s">
        <v>129</v>
      </c>
      <c r="G33" s="117" t="s">
        <v>130</v>
      </c>
      <c r="H33" s="117" t="s">
        <v>131</v>
      </c>
      <c r="I33" s="117" t="s">
        <v>132</v>
      </c>
      <c r="J33" s="117" t="s">
        <v>133</v>
      </c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</row>
    <row r="34" spans="1:41" ht="13.5" customHeight="1" x14ac:dyDescent="0.15">
      <c r="A34" s="118" t="s">
        <v>260</v>
      </c>
      <c r="B34" s="116">
        <v>3174</v>
      </c>
      <c r="C34" s="115">
        <v>274</v>
      </c>
      <c r="D34" s="115">
        <v>314</v>
      </c>
      <c r="E34" s="115">
        <v>673</v>
      </c>
      <c r="F34" s="115">
        <v>721</v>
      </c>
      <c r="G34" s="115">
        <v>539</v>
      </c>
      <c r="H34" s="115">
        <v>145</v>
      </c>
      <c r="I34" s="115">
        <v>241</v>
      </c>
      <c r="J34" s="115">
        <v>267</v>
      </c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</row>
    <row r="35" spans="1:41" ht="13.5" customHeight="1" x14ac:dyDescent="0.15">
      <c r="A35" s="118" t="s">
        <v>86</v>
      </c>
      <c r="B35" s="116">
        <v>99</v>
      </c>
      <c r="C35" s="115">
        <v>9</v>
      </c>
      <c r="D35" s="115">
        <v>8</v>
      </c>
      <c r="E35" s="115">
        <v>22</v>
      </c>
      <c r="F35" s="115">
        <v>16</v>
      </c>
      <c r="G35" s="115">
        <v>18</v>
      </c>
      <c r="H35" s="115">
        <v>9</v>
      </c>
      <c r="I35" s="115">
        <v>4</v>
      </c>
      <c r="J35" s="115">
        <v>13</v>
      </c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</row>
    <row r="36" spans="1:41" ht="13.5" customHeight="1" x14ac:dyDescent="0.15">
      <c r="A36" s="118" t="s">
        <v>88</v>
      </c>
      <c r="B36" s="116">
        <v>128</v>
      </c>
      <c r="C36" s="115">
        <v>9</v>
      </c>
      <c r="D36" s="115">
        <v>13</v>
      </c>
      <c r="E36" s="115">
        <v>29</v>
      </c>
      <c r="F36" s="115">
        <v>25</v>
      </c>
      <c r="G36" s="115">
        <v>25</v>
      </c>
      <c r="H36" s="115">
        <v>4</v>
      </c>
      <c r="I36" s="115">
        <v>13</v>
      </c>
      <c r="J36" s="115">
        <v>10</v>
      </c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</row>
    <row r="37" spans="1:41" ht="13.5" customHeight="1" x14ac:dyDescent="0.15">
      <c r="A37" s="118" t="s">
        <v>90</v>
      </c>
      <c r="B37" s="116">
        <v>142</v>
      </c>
      <c r="C37" s="115">
        <v>15</v>
      </c>
      <c r="D37" s="115">
        <v>23</v>
      </c>
      <c r="E37" s="115">
        <v>27</v>
      </c>
      <c r="F37" s="115">
        <v>36</v>
      </c>
      <c r="G37" s="115">
        <v>13</v>
      </c>
      <c r="H37" s="115">
        <v>4</v>
      </c>
      <c r="I37" s="115">
        <v>17</v>
      </c>
      <c r="J37" s="115">
        <v>7</v>
      </c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spans="1:41" ht="13.5" customHeight="1" x14ac:dyDescent="0.15">
      <c r="A38" s="118" t="s">
        <v>92</v>
      </c>
      <c r="B38" s="116">
        <v>130</v>
      </c>
      <c r="C38" s="115">
        <v>15</v>
      </c>
      <c r="D38" s="115">
        <v>10</v>
      </c>
      <c r="E38" s="115">
        <v>29</v>
      </c>
      <c r="F38" s="115">
        <v>27</v>
      </c>
      <c r="G38" s="115">
        <v>23</v>
      </c>
      <c r="H38" s="115">
        <v>4</v>
      </c>
      <c r="I38" s="115">
        <v>12</v>
      </c>
      <c r="J38" s="115">
        <v>10</v>
      </c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</row>
    <row r="39" spans="1:41" ht="13.5" customHeight="1" x14ac:dyDescent="0.15">
      <c r="A39" s="118" t="s">
        <v>94</v>
      </c>
      <c r="B39" s="116">
        <v>92</v>
      </c>
      <c r="C39" s="115">
        <v>9</v>
      </c>
      <c r="D39" s="115">
        <v>6</v>
      </c>
      <c r="E39" s="115">
        <v>13</v>
      </c>
      <c r="F39" s="115">
        <v>24</v>
      </c>
      <c r="G39" s="115">
        <v>23</v>
      </c>
      <c r="H39" s="115">
        <v>8</v>
      </c>
      <c r="I39" s="115">
        <v>4</v>
      </c>
      <c r="J39" s="115">
        <v>5</v>
      </c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spans="1:41" ht="13.5" customHeight="1" x14ac:dyDescent="0.15">
      <c r="A40" s="118" t="s">
        <v>96</v>
      </c>
      <c r="B40" s="116">
        <v>105</v>
      </c>
      <c r="C40" s="115">
        <v>9</v>
      </c>
      <c r="D40" s="115">
        <v>17</v>
      </c>
      <c r="E40" s="115">
        <v>17</v>
      </c>
      <c r="F40" s="115">
        <v>22</v>
      </c>
      <c r="G40" s="115">
        <v>21</v>
      </c>
      <c r="H40" s="115">
        <v>4</v>
      </c>
      <c r="I40" s="115">
        <v>5</v>
      </c>
      <c r="J40" s="115">
        <v>10</v>
      </c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</row>
    <row r="41" spans="1:41" ht="13.5" customHeight="1" x14ac:dyDescent="0.15">
      <c r="A41" s="118" t="s">
        <v>98</v>
      </c>
      <c r="B41" s="116">
        <v>113</v>
      </c>
      <c r="C41" s="115">
        <v>5</v>
      </c>
      <c r="D41" s="115">
        <v>9</v>
      </c>
      <c r="E41" s="115">
        <v>22</v>
      </c>
      <c r="F41" s="115">
        <v>29</v>
      </c>
      <c r="G41" s="115">
        <v>21</v>
      </c>
      <c r="H41" s="115">
        <v>6</v>
      </c>
      <c r="I41" s="115">
        <v>8</v>
      </c>
      <c r="J41" s="115">
        <v>13</v>
      </c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</row>
    <row r="42" spans="1:41" ht="13.5" customHeight="1" x14ac:dyDescent="0.15">
      <c r="A42" s="118" t="s">
        <v>100</v>
      </c>
      <c r="B42" s="116">
        <v>146</v>
      </c>
      <c r="C42" s="115">
        <v>15</v>
      </c>
      <c r="D42" s="115">
        <v>23</v>
      </c>
      <c r="E42" s="115">
        <v>27</v>
      </c>
      <c r="F42" s="115">
        <v>35</v>
      </c>
      <c r="G42" s="115">
        <v>20</v>
      </c>
      <c r="H42" s="115">
        <v>6</v>
      </c>
      <c r="I42" s="115">
        <v>10</v>
      </c>
      <c r="J42" s="115">
        <v>10</v>
      </c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</row>
    <row r="43" spans="1:41" ht="13.5" customHeight="1" x14ac:dyDescent="0.15">
      <c r="A43" s="118" t="s">
        <v>102</v>
      </c>
      <c r="B43" s="116">
        <v>167</v>
      </c>
      <c r="C43" s="115">
        <v>19</v>
      </c>
      <c r="D43" s="115">
        <v>25</v>
      </c>
      <c r="E43" s="115">
        <v>34</v>
      </c>
      <c r="F43" s="115">
        <v>39</v>
      </c>
      <c r="G43" s="115">
        <v>23</v>
      </c>
      <c r="H43" s="115">
        <v>5</v>
      </c>
      <c r="I43" s="115">
        <v>12</v>
      </c>
      <c r="J43" s="115">
        <v>10</v>
      </c>
    </row>
    <row r="44" spans="1:41" ht="13.5" customHeight="1" x14ac:dyDescent="0.15">
      <c r="A44" s="118" t="s">
        <v>104</v>
      </c>
      <c r="B44" s="116">
        <v>178</v>
      </c>
      <c r="C44" s="115">
        <v>16</v>
      </c>
      <c r="D44" s="115">
        <v>19</v>
      </c>
      <c r="E44" s="115">
        <v>42</v>
      </c>
      <c r="F44" s="115">
        <v>42</v>
      </c>
      <c r="G44" s="115">
        <v>25</v>
      </c>
      <c r="H44" s="115">
        <v>10</v>
      </c>
      <c r="I44" s="115">
        <v>14</v>
      </c>
      <c r="J44" s="115">
        <v>10</v>
      </c>
    </row>
    <row r="45" spans="1:41" ht="13.5" customHeight="1" x14ac:dyDescent="0.15">
      <c r="A45" s="118" t="s">
        <v>106</v>
      </c>
      <c r="B45" s="116">
        <v>177</v>
      </c>
      <c r="C45" s="115">
        <v>22</v>
      </c>
      <c r="D45" s="115">
        <v>19</v>
      </c>
      <c r="E45" s="115">
        <v>25</v>
      </c>
      <c r="F45" s="115">
        <v>49</v>
      </c>
      <c r="G45" s="115">
        <v>29</v>
      </c>
      <c r="H45" s="115">
        <v>6</v>
      </c>
      <c r="I45" s="115">
        <v>6</v>
      </c>
      <c r="J45" s="115">
        <v>21</v>
      </c>
    </row>
    <row r="46" spans="1:41" ht="13.5" customHeight="1" x14ac:dyDescent="0.15">
      <c r="A46" s="118" t="s">
        <v>87</v>
      </c>
      <c r="B46" s="116">
        <v>188</v>
      </c>
      <c r="C46" s="115">
        <v>21</v>
      </c>
      <c r="D46" s="115">
        <v>23</v>
      </c>
      <c r="E46" s="115">
        <v>30</v>
      </c>
      <c r="F46" s="115">
        <v>46</v>
      </c>
      <c r="G46" s="115">
        <v>34</v>
      </c>
      <c r="H46" s="115">
        <v>10</v>
      </c>
      <c r="I46" s="115">
        <v>15</v>
      </c>
      <c r="J46" s="115">
        <v>9</v>
      </c>
    </row>
    <row r="47" spans="1:41" ht="13.5" customHeight="1" x14ac:dyDescent="0.15">
      <c r="A47" s="118" t="s">
        <v>89</v>
      </c>
      <c r="B47" s="116">
        <v>224</v>
      </c>
      <c r="C47" s="115">
        <v>12</v>
      </c>
      <c r="D47" s="115">
        <v>20</v>
      </c>
      <c r="E47" s="115">
        <v>52</v>
      </c>
      <c r="F47" s="115">
        <v>58</v>
      </c>
      <c r="G47" s="115">
        <v>32</v>
      </c>
      <c r="H47" s="115">
        <v>8</v>
      </c>
      <c r="I47" s="115">
        <v>18</v>
      </c>
      <c r="J47" s="115">
        <v>24</v>
      </c>
    </row>
    <row r="48" spans="1:41" ht="13.5" customHeight="1" x14ac:dyDescent="0.15">
      <c r="A48" s="118" t="s">
        <v>91</v>
      </c>
      <c r="B48" s="116">
        <v>255</v>
      </c>
      <c r="C48" s="115">
        <v>25</v>
      </c>
      <c r="D48" s="115">
        <v>31</v>
      </c>
      <c r="E48" s="115">
        <v>51</v>
      </c>
      <c r="F48" s="115">
        <v>53</v>
      </c>
      <c r="G48" s="115">
        <v>49</v>
      </c>
      <c r="H48" s="115">
        <v>6</v>
      </c>
      <c r="I48" s="115">
        <v>19</v>
      </c>
      <c r="J48" s="115">
        <v>21</v>
      </c>
    </row>
    <row r="49" spans="1:10" ht="13.5" customHeight="1" x14ac:dyDescent="0.15">
      <c r="A49" s="118" t="s">
        <v>93</v>
      </c>
      <c r="B49" s="116">
        <v>241</v>
      </c>
      <c r="C49" s="115">
        <v>19</v>
      </c>
      <c r="D49" s="115">
        <v>23</v>
      </c>
      <c r="E49" s="115">
        <v>56</v>
      </c>
      <c r="F49" s="115">
        <v>54</v>
      </c>
      <c r="G49" s="115">
        <v>39</v>
      </c>
      <c r="H49" s="115">
        <v>11</v>
      </c>
      <c r="I49" s="115">
        <v>20</v>
      </c>
      <c r="J49" s="115">
        <v>19</v>
      </c>
    </row>
    <row r="50" spans="1:10" ht="13.5" customHeight="1" x14ac:dyDescent="0.15">
      <c r="A50" s="118" t="s">
        <v>95</v>
      </c>
      <c r="B50" s="116">
        <v>187</v>
      </c>
      <c r="C50" s="115">
        <v>23</v>
      </c>
      <c r="D50" s="115">
        <v>14</v>
      </c>
      <c r="E50" s="115">
        <v>35</v>
      </c>
      <c r="F50" s="115">
        <v>47</v>
      </c>
      <c r="G50" s="115">
        <v>25</v>
      </c>
      <c r="H50" s="115">
        <v>7</v>
      </c>
      <c r="I50" s="115">
        <v>17</v>
      </c>
      <c r="J50" s="115">
        <v>19</v>
      </c>
    </row>
    <row r="51" spans="1:10" ht="13.5" customHeight="1" x14ac:dyDescent="0.15">
      <c r="A51" s="118" t="s">
        <v>97</v>
      </c>
      <c r="B51" s="116">
        <v>196</v>
      </c>
      <c r="C51" s="115">
        <v>12</v>
      </c>
      <c r="D51" s="115">
        <v>13</v>
      </c>
      <c r="E51" s="115">
        <v>45</v>
      </c>
      <c r="F51" s="115">
        <v>44</v>
      </c>
      <c r="G51" s="115">
        <v>36</v>
      </c>
      <c r="H51" s="115">
        <v>15</v>
      </c>
      <c r="I51" s="115">
        <v>12</v>
      </c>
      <c r="J51" s="115">
        <v>19</v>
      </c>
    </row>
    <row r="52" spans="1:10" ht="13.5" customHeight="1" x14ac:dyDescent="0.15">
      <c r="A52" s="118" t="s">
        <v>99</v>
      </c>
      <c r="B52" s="116">
        <v>196</v>
      </c>
      <c r="C52" s="115">
        <v>9</v>
      </c>
      <c r="D52" s="115">
        <v>12</v>
      </c>
      <c r="E52" s="115">
        <v>47</v>
      </c>
      <c r="F52" s="115">
        <v>43</v>
      </c>
      <c r="G52" s="115">
        <v>30</v>
      </c>
      <c r="H52" s="115">
        <v>17</v>
      </c>
      <c r="I52" s="115">
        <v>20</v>
      </c>
      <c r="J52" s="115">
        <v>18</v>
      </c>
    </row>
    <row r="53" spans="1:10" ht="13.5" customHeight="1" x14ac:dyDescent="0.15">
      <c r="A53" s="118" t="s">
        <v>101</v>
      </c>
      <c r="B53" s="116">
        <v>144</v>
      </c>
      <c r="C53" s="115">
        <v>9</v>
      </c>
      <c r="D53" s="115">
        <v>6</v>
      </c>
      <c r="E53" s="115">
        <v>46</v>
      </c>
      <c r="F53" s="115">
        <v>22</v>
      </c>
      <c r="G53" s="115">
        <v>31</v>
      </c>
      <c r="H53" s="115">
        <v>3</v>
      </c>
      <c r="I53" s="115">
        <v>12</v>
      </c>
      <c r="J53" s="115">
        <v>15</v>
      </c>
    </row>
    <row r="54" spans="1:10" ht="13.5" customHeight="1" x14ac:dyDescent="0.15">
      <c r="A54" s="118" t="s">
        <v>103</v>
      </c>
      <c r="B54" s="105">
        <v>55</v>
      </c>
      <c r="C54" s="104" t="s">
        <v>134</v>
      </c>
      <c r="D54" s="104" t="s">
        <v>134</v>
      </c>
      <c r="E54" s="104">
        <v>19</v>
      </c>
      <c r="F54" s="104">
        <v>10</v>
      </c>
      <c r="G54" s="104">
        <v>18</v>
      </c>
      <c r="H54" s="104">
        <v>2</v>
      </c>
      <c r="I54" s="104">
        <v>2</v>
      </c>
      <c r="J54" s="104">
        <v>4</v>
      </c>
    </row>
    <row r="55" spans="1:10" ht="13.5" customHeight="1" x14ac:dyDescent="0.15">
      <c r="A55" s="118" t="s">
        <v>105</v>
      </c>
      <c r="B55" s="105">
        <v>11</v>
      </c>
      <c r="C55" s="104">
        <v>1</v>
      </c>
      <c r="D55" s="104" t="s">
        <v>134</v>
      </c>
      <c r="E55" s="104">
        <v>5</v>
      </c>
      <c r="F55" s="104" t="s">
        <v>134</v>
      </c>
      <c r="G55" s="104">
        <v>4</v>
      </c>
      <c r="H55" s="104" t="s">
        <v>134</v>
      </c>
      <c r="I55" s="104">
        <v>1</v>
      </c>
      <c r="J55" s="104" t="s">
        <v>134</v>
      </c>
    </row>
    <row r="56" spans="1:10" ht="13.5" customHeight="1" x14ac:dyDescent="0.15">
      <c r="A56" s="118" t="s">
        <v>135</v>
      </c>
      <c r="B56" s="105" t="s">
        <v>134</v>
      </c>
      <c r="C56" s="104" t="s">
        <v>134</v>
      </c>
      <c r="D56" s="104" t="s">
        <v>134</v>
      </c>
      <c r="E56" s="104" t="s">
        <v>134</v>
      </c>
      <c r="F56" s="104" t="s">
        <v>134</v>
      </c>
      <c r="G56" s="104" t="s">
        <v>134</v>
      </c>
      <c r="H56" s="104" t="s">
        <v>134</v>
      </c>
      <c r="I56" s="104" t="s">
        <v>134</v>
      </c>
      <c r="J56" s="104" t="s">
        <v>134</v>
      </c>
    </row>
    <row r="57" spans="1:10" ht="13.5" customHeight="1" x14ac:dyDescent="0.15">
      <c r="A57" s="118" t="s">
        <v>136</v>
      </c>
      <c r="B57" s="122">
        <v>53.965029999999999</v>
      </c>
      <c r="C57" s="121">
        <v>50.857660000000003</v>
      </c>
      <c r="D57" s="121">
        <v>49.076430000000002</v>
      </c>
      <c r="E57" s="121">
        <v>56.51932</v>
      </c>
      <c r="F57" s="121">
        <v>53.450069999999997</v>
      </c>
      <c r="G57" s="121">
        <v>55.00835</v>
      </c>
      <c r="H57" s="121">
        <v>54.368969999999997</v>
      </c>
      <c r="I57" s="121">
        <v>54.163899999999998</v>
      </c>
      <c r="J57" s="121">
        <v>55.350189999999998</v>
      </c>
    </row>
    <row r="58" spans="1:10" ht="13.5" customHeight="1" x14ac:dyDescent="0.15">
      <c r="A58" s="36"/>
      <c r="B58" s="36"/>
      <c r="C58" s="36"/>
      <c r="D58" s="36"/>
      <c r="E58" s="36"/>
      <c r="F58" s="36"/>
      <c r="G58" s="36"/>
      <c r="J58" s="78" t="s">
        <v>276</v>
      </c>
    </row>
    <row r="59" spans="1:10" ht="13.5" customHeight="1" x14ac:dyDescent="0.15">
      <c r="A59" s="36"/>
      <c r="B59" s="36"/>
      <c r="C59" s="36"/>
      <c r="D59" s="36"/>
      <c r="E59" s="36"/>
      <c r="F59" s="36"/>
      <c r="G59" s="36"/>
    </row>
    <row r="60" spans="1:10" ht="13.5" customHeight="1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ht="12.75" customHeight="1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Y60"/>
  <sheetViews>
    <sheetView view="pageBreakPreview" zoomScaleNormal="100" zoomScaleSheetLayoutView="100" workbookViewId="0">
      <selection activeCell="K9" sqref="K9"/>
    </sheetView>
  </sheetViews>
  <sheetFormatPr defaultColWidth="2.875" defaultRowHeight="13.5" x14ac:dyDescent="0.15"/>
  <cols>
    <col min="1" max="4" width="2.875" customWidth="1"/>
    <col min="5" max="13" width="8.625" customWidth="1"/>
    <col min="16" max="16" width="10.25" customWidth="1"/>
    <col min="17" max="17" width="6.625" customWidth="1"/>
    <col min="18" max="23" width="2.875" customWidth="1"/>
  </cols>
  <sheetData>
    <row r="2" spans="1:25" ht="15" customHeight="1" x14ac:dyDescent="0.15">
      <c r="A2" s="32" t="s">
        <v>140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6"/>
    </row>
    <row r="3" spans="1:25" ht="13.5" customHeight="1" x14ac:dyDescent="0.15">
      <c r="A3" s="32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6"/>
    </row>
    <row r="4" spans="1:25" ht="13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6"/>
    </row>
    <row r="5" spans="1:25" ht="13.5" customHeight="1" x14ac:dyDescent="0.15">
      <c r="A5" s="33" t="s">
        <v>141</v>
      </c>
      <c r="B5" s="33"/>
      <c r="C5" s="33"/>
      <c r="D5" s="33"/>
      <c r="E5" s="33"/>
      <c r="F5" s="33"/>
      <c r="G5" s="33"/>
      <c r="H5" s="33"/>
      <c r="I5" s="33"/>
      <c r="J5" s="33"/>
      <c r="K5" s="36"/>
      <c r="L5" s="36"/>
      <c r="M5" s="48" t="s">
        <v>83</v>
      </c>
      <c r="N5" s="36"/>
    </row>
    <row r="6" spans="1:25" ht="13.5" customHeight="1" x14ac:dyDescent="0.15">
      <c r="A6" s="267" t="s">
        <v>34</v>
      </c>
      <c r="B6" s="268"/>
      <c r="C6" s="268"/>
      <c r="D6" s="269"/>
      <c r="E6" s="106" t="s">
        <v>125</v>
      </c>
      <c r="F6" s="106" t="s">
        <v>126</v>
      </c>
      <c r="G6" s="106" t="s">
        <v>127</v>
      </c>
      <c r="H6" s="106" t="s">
        <v>128</v>
      </c>
      <c r="I6" s="106" t="s">
        <v>129</v>
      </c>
      <c r="J6" s="106" t="s">
        <v>130</v>
      </c>
      <c r="K6" s="106" t="s">
        <v>131</v>
      </c>
      <c r="L6" s="106" t="s">
        <v>132</v>
      </c>
      <c r="M6" s="112" t="s">
        <v>133</v>
      </c>
      <c r="N6" s="36"/>
      <c r="P6" s="45" t="str">
        <f>A6</f>
        <v>区分</v>
      </c>
      <c r="Q6" s="45" t="str">
        <f>E6</f>
        <v>総数</v>
      </c>
    </row>
    <row r="7" spans="1:25" ht="13.5" customHeight="1" x14ac:dyDescent="0.15">
      <c r="A7" s="264" t="s">
        <v>142</v>
      </c>
      <c r="B7" s="265"/>
      <c r="C7" s="265"/>
      <c r="D7" s="266"/>
      <c r="E7" s="108">
        <v>5274</v>
      </c>
      <c r="F7" s="107">
        <v>473</v>
      </c>
      <c r="G7" s="107">
        <v>518</v>
      </c>
      <c r="H7" s="107">
        <v>1065</v>
      </c>
      <c r="I7" s="107">
        <v>1228</v>
      </c>
      <c r="J7" s="107">
        <v>893</v>
      </c>
      <c r="K7" s="107">
        <v>240</v>
      </c>
      <c r="L7" s="107">
        <v>406</v>
      </c>
      <c r="M7" s="107">
        <v>451</v>
      </c>
      <c r="N7" s="36"/>
      <c r="P7" s="45" t="str">
        <f>A8</f>
        <v>未婚</v>
      </c>
      <c r="Q7" s="46">
        <f>E8</f>
        <v>1119</v>
      </c>
    </row>
    <row r="8" spans="1:25" ht="13.5" customHeight="1" x14ac:dyDescent="0.15">
      <c r="A8" s="264" t="s">
        <v>143</v>
      </c>
      <c r="B8" s="265"/>
      <c r="C8" s="265"/>
      <c r="D8" s="266"/>
      <c r="E8" s="108">
        <v>1119</v>
      </c>
      <c r="F8" s="107">
        <v>98</v>
      </c>
      <c r="G8" s="107">
        <v>90</v>
      </c>
      <c r="H8" s="107">
        <v>210</v>
      </c>
      <c r="I8" s="107">
        <v>250</v>
      </c>
      <c r="J8" s="107">
        <v>227</v>
      </c>
      <c r="K8" s="107">
        <v>49</v>
      </c>
      <c r="L8" s="107">
        <v>90</v>
      </c>
      <c r="M8" s="107">
        <v>105</v>
      </c>
      <c r="P8" s="45" t="str">
        <f t="shared" ref="P8:P10" si="0">A9</f>
        <v>有配偶</v>
      </c>
      <c r="Q8" s="46">
        <f>E9</f>
        <v>3175</v>
      </c>
    </row>
    <row r="9" spans="1:25" ht="13.5" customHeight="1" x14ac:dyDescent="0.15">
      <c r="A9" s="264" t="s">
        <v>144</v>
      </c>
      <c r="B9" s="265"/>
      <c r="C9" s="265"/>
      <c r="D9" s="266"/>
      <c r="E9" s="108">
        <v>3175</v>
      </c>
      <c r="F9" s="107">
        <v>314</v>
      </c>
      <c r="G9" s="107">
        <v>343</v>
      </c>
      <c r="H9" s="107">
        <v>612</v>
      </c>
      <c r="I9" s="107">
        <v>784</v>
      </c>
      <c r="J9" s="107">
        <v>478</v>
      </c>
      <c r="K9" s="107">
        <v>152</v>
      </c>
      <c r="L9" s="107">
        <v>234</v>
      </c>
      <c r="M9" s="107">
        <v>258</v>
      </c>
      <c r="P9" s="45" t="str">
        <f t="shared" si="0"/>
        <v>死別・離別</v>
      </c>
      <c r="Q9" s="46">
        <f>E10</f>
        <v>969</v>
      </c>
    </row>
    <row r="10" spans="1:25" ht="13.5" customHeight="1" x14ac:dyDescent="0.15">
      <c r="A10" s="264" t="s">
        <v>145</v>
      </c>
      <c r="B10" s="265"/>
      <c r="C10" s="265"/>
      <c r="D10" s="266"/>
      <c r="E10" s="108">
        <v>969</v>
      </c>
      <c r="F10" s="107">
        <v>59</v>
      </c>
      <c r="G10" s="107">
        <v>84</v>
      </c>
      <c r="H10" s="107">
        <v>242</v>
      </c>
      <c r="I10" s="107">
        <v>192</v>
      </c>
      <c r="J10" s="107">
        <v>186</v>
      </c>
      <c r="K10" s="107">
        <v>39</v>
      </c>
      <c r="L10" s="107">
        <v>80</v>
      </c>
      <c r="M10" s="107">
        <v>87</v>
      </c>
      <c r="P10" s="45" t="str">
        <f t="shared" si="0"/>
        <v>不詳</v>
      </c>
      <c r="Q10" s="46">
        <f>E11</f>
        <v>11</v>
      </c>
    </row>
    <row r="11" spans="1:25" ht="13.5" customHeight="1" x14ac:dyDescent="0.15">
      <c r="A11" s="264" t="s">
        <v>146</v>
      </c>
      <c r="B11" s="265"/>
      <c r="C11" s="265"/>
      <c r="D11" s="266"/>
      <c r="E11" s="108">
        <v>11</v>
      </c>
      <c r="F11" s="107">
        <v>2</v>
      </c>
      <c r="G11" s="107">
        <v>1</v>
      </c>
      <c r="H11" s="107">
        <v>1</v>
      </c>
      <c r="I11" s="107">
        <v>2</v>
      </c>
      <c r="J11" s="107">
        <v>2</v>
      </c>
      <c r="K11" s="107" t="s">
        <v>134</v>
      </c>
      <c r="L11" s="107">
        <v>2</v>
      </c>
      <c r="M11" s="107">
        <v>1</v>
      </c>
    </row>
    <row r="12" spans="1:25" ht="13.5" customHeight="1" x14ac:dyDescent="0.15">
      <c r="A12" s="66"/>
      <c r="B12" s="66"/>
      <c r="C12" s="66"/>
      <c r="D12" s="80"/>
      <c r="E12" s="81"/>
      <c r="F12" s="81"/>
      <c r="G12" s="47"/>
      <c r="H12" s="47"/>
      <c r="I12" s="48"/>
      <c r="J12" s="48"/>
      <c r="K12" s="48"/>
      <c r="L12" s="49"/>
      <c r="M12" s="48"/>
      <c r="N12" s="41"/>
      <c r="O12" s="41"/>
      <c r="P12" s="41"/>
      <c r="Q12" s="41"/>
      <c r="R12" s="41"/>
    </row>
    <row r="13" spans="1:25" ht="13.5" customHeight="1" x14ac:dyDescent="0.15">
      <c r="A13" s="36"/>
      <c r="B13" s="36"/>
      <c r="C13" s="36"/>
      <c r="D13" s="36"/>
      <c r="E13" s="47"/>
      <c r="F13" s="47"/>
      <c r="G13" s="47"/>
      <c r="H13" s="47"/>
      <c r="I13" s="47"/>
      <c r="J13" s="50"/>
      <c r="K13" s="50"/>
      <c r="L13" s="50"/>
      <c r="M13" s="47"/>
      <c r="N13" s="41"/>
      <c r="O13" s="41"/>
      <c r="P13" s="125"/>
      <c r="Q13" s="125"/>
      <c r="R13" s="125"/>
      <c r="S13" s="125"/>
      <c r="T13" s="125"/>
      <c r="U13" s="125"/>
      <c r="V13" s="125"/>
      <c r="W13" s="125"/>
      <c r="X13" s="125"/>
      <c r="Y13" s="125"/>
    </row>
    <row r="14" spans="1:25" ht="13.5" customHeight="1" x14ac:dyDescent="0.15">
      <c r="A14" s="33" t="s">
        <v>138</v>
      </c>
      <c r="B14" s="33"/>
      <c r="C14" s="36"/>
      <c r="D14" s="36"/>
      <c r="E14" s="47"/>
      <c r="F14" s="47"/>
      <c r="G14" s="47"/>
      <c r="H14" s="47"/>
      <c r="I14" s="47"/>
      <c r="J14" s="47"/>
      <c r="K14" s="47"/>
      <c r="L14" s="36"/>
      <c r="M14" s="48" t="s">
        <v>83</v>
      </c>
      <c r="N14" s="41"/>
      <c r="O14" s="41"/>
      <c r="P14" s="125"/>
      <c r="Q14" s="125"/>
      <c r="R14" s="125"/>
      <c r="S14" s="125"/>
      <c r="T14" s="125"/>
      <c r="U14" s="125"/>
      <c r="V14" s="125"/>
      <c r="W14" s="125"/>
      <c r="X14" s="125"/>
      <c r="Y14" s="125"/>
    </row>
    <row r="15" spans="1:25" ht="13.5" customHeight="1" x14ac:dyDescent="0.15">
      <c r="A15" s="267" t="s">
        <v>34</v>
      </c>
      <c r="B15" s="268"/>
      <c r="C15" s="268"/>
      <c r="D15" s="269"/>
      <c r="E15" s="124" t="s">
        <v>125</v>
      </c>
      <c r="F15" s="124" t="s">
        <v>126</v>
      </c>
      <c r="G15" s="124" t="s">
        <v>127</v>
      </c>
      <c r="H15" s="124" t="s">
        <v>128</v>
      </c>
      <c r="I15" s="124" t="s">
        <v>129</v>
      </c>
      <c r="J15" s="124" t="s">
        <v>130</v>
      </c>
      <c r="K15" s="124" t="s">
        <v>131</v>
      </c>
      <c r="L15" s="124" t="s">
        <v>132</v>
      </c>
      <c r="M15" s="114" t="s">
        <v>133</v>
      </c>
      <c r="N15" s="41"/>
      <c r="O15" s="41"/>
      <c r="P15" s="125"/>
      <c r="Q15" s="125"/>
      <c r="R15" s="125"/>
      <c r="S15" s="125"/>
      <c r="T15" s="125"/>
      <c r="U15" s="125"/>
      <c r="V15" s="125"/>
      <c r="W15" s="125"/>
      <c r="X15" s="125"/>
      <c r="Y15" s="125"/>
    </row>
    <row r="16" spans="1:25" ht="13.5" customHeight="1" x14ac:dyDescent="0.15">
      <c r="A16" s="264" t="s">
        <v>142</v>
      </c>
      <c r="B16" s="265"/>
      <c r="C16" s="265"/>
      <c r="D16" s="266"/>
      <c r="E16" s="108">
        <v>2469</v>
      </c>
      <c r="F16" s="107">
        <v>232</v>
      </c>
      <c r="G16" s="107">
        <v>248</v>
      </c>
      <c r="H16" s="107">
        <v>470</v>
      </c>
      <c r="I16" s="107">
        <v>584</v>
      </c>
      <c r="J16" s="107">
        <v>410</v>
      </c>
      <c r="K16" s="107">
        <v>112</v>
      </c>
      <c r="L16" s="107">
        <v>199</v>
      </c>
      <c r="M16" s="107">
        <v>214</v>
      </c>
      <c r="N16" s="41"/>
      <c r="O16" s="41"/>
      <c r="P16" s="125"/>
      <c r="Q16" s="125"/>
      <c r="R16" s="125"/>
      <c r="S16" s="125"/>
      <c r="T16" s="125"/>
      <c r="U16" s="125"/>
      <c r="V16" s="125"/>
      <c r="W16" s="125"/>
      <c r="X16" s="125"/>
      <c r="Y16" s="125"/>
    </row>
    <row r="17" spans="1:25" ht="13.5" customHeight="1" x14ac:dyDescent="0.15">
      <c r="A17" s="264" t="s">
        <v>143</v>
      </c>
      <c r="B17" s="265"/>
      <c r="C17" s="265"/>
      <c r="D17" s="266"/>
      <c r="E17" s="108">
        <v>644</v>
      </c>
      <c r="F17" s="107">
        <v>56</v>
      </c>
      <c r="G17" s="107">
        <v>55</v>
      </c>
      <c r="H17" s="107">
        <v>117</v>
      </c>
      <c r="I17" s="107">
        <v>141</v>
      </c>
      <c r="J17" s="107">
        <v>123</v>
      </c>
      <c r="K17" s="107">
        <v>29</v>
      </c>
      <c r="L17" s="107">
        <v>56</v>
      </c>
      <c r="M17" s="107">
        <v>67</v>
      </c>
      <c r="N17" s="41"/>
      <c r="O17" s="41"/>
      <c r="P17" s="125"/>
      <c r="Q17" s="125"/>
      <c r="R17" s="125"/>
      <c r="S17" s="125"/>
      <c r="T17" s="125"/>
      <c r="U17" s="125"/>
      <c r="V17" s="125"/>
      <c r="W17" s="125"/>
      <c r="X17" s="125"/>
      <c r="Y17" s="125"/>
    </row>
    <row r="18" spans="1:25" ht="13.5" customHeight="1" x14ac:dyDescent="0.15">
      <c r="A18" s="264" t="s">
        <v>144</v>
      </c>
      <c r="B18" s="265"/>
      <c r="C18" s="265"/>
      <c r="D18" s="266"/>
      <c r="E18" s="108">
        <v>1592</v>
      </c>
      <c r="F18" s="107">
        <v>157</v>
      </c>
      <c r="G18" s="107">
        <v>169</v>
      </c>
      <c r="H18" s="107">
        <v>308</v>
      </c>
      <c r="I18" s="107">
        <v>391</v>
      </c>
      <c r="J18" s="107">
        <v>243</v>
      </c>
      <c r="K18" s="107">
        <v>76</v>
      </c>
      <c r="L18" s="107">
        <v>117</v>
      </c>
      <c r="M18" s="107">
        <v>131</v>
      </c>
      <c r="N18" s="53"/>
      <c r="O18" s="53"/>
      <c r="P18" s="125"/>
      <c r="Q18" s="125"/>
      <c r="R18" s="125"/>
      <c r="S18" s="125"/>
      <c r="T18" s="125"/>
      <c r="U18" s="125"/>
      <c r="V18" s="125"/>
      <c r="W18" s="125"/>
      <c r="X18" s="125"/>
      <c r="Y18" s="125"/>
    </row>
    <row r="19" spans="1:25" ht="13.5" customHeight="1" x14ac:dyDescent="0.15">
      <c r="A19" s="264" t="s">
        <v>145</v>
      </c>
      <c r="B19" s="265"/>
      <c r="C19" s="265"/>
      <c r="D19" s="266"/>
      <c r="E19" s="108">
        <v>227</v>
      </c>
      <c r="F19" s="107">
        <v>17</v>
      </c>
      <c r="G19" s="107">
        <v>23</v>
      </c>
      <c r="H19" s="107">
        <v>44</v>
      </c>
      <c r="I19" s="107">
        <v>52</v>
      </c>
      <c r="J19" s="107">
        <v>43</v>
      </c>
      <c r="K19" s="107">
        <v>7</v>
      </c>
      <c r="L19" s="107">
        <v>25</v>
      </c>
      <c r="M19" s="107">
        <v>16</v>
      </c>
      <c r="N19" s="41"/>
      <c r="O19" s="41"/>
      <c r="P19" s="60"/>
      <c r="R19" s="60"/>
      <c r="S19" s="60"/>
      <c r="T19" s="60"/>
      <c r="U19" s="60"/>
      <c r="V19" s="60"/>
      <c r="W19" s="60"/>
    </row>
    <row r="20" spans="1:25" ht="13.5" customHeight="1" x14ac:dyDescent="0.15">
      <c r="A20" s="264" t="s">
        <v>146</v>
      </c>
      <c r="B20" s="265"/>
      <c r="C20" s="265"/>
      <c r="D20" s="266"/>
      <c r="E20" s="108">
        <v>6</v>
      </c>
      <c r="F20" s="107">
        <v>2</v>
      </c>
      <c r="G20" s="107">
        <v>1</v>
      </c>
      <c r="H20" s="107">
        <v>1</v>
      </c>
      <c r="I20" s="107" t="s">
        <v>134</v>
      </c>
      <c r="J20" s="107">
        <v>1</v>
      </c>
      <c r="K20" s="107" t="s">
        <v>134</v>
      </c>
      <c r="L20" s="107">
        <v>1</v>
      </c>
      <c r="M20" s="107" t="s">
        <v>134</v>
      </c>
      <c r="N20" s="41"/>
      <c r="O20" s="41"/>
      <c r="P20" s="60"/>
      <c r="Q20" s="60"/>
      <c r="R20" s="60"/>
      <c r="S20" s="60"/>
      <c r="T20" s="60"/>
      <c r="U20" s="60"/>
      <c r="V20" s="60"/>
      <c r="W20" s="60"/>
    </row>
    <row r="21" spans="1:25" ht="13.5" customHeight="1" x14ac:dyDescent="0.15">
      <c r="A21" s="66"/>
      <c r="B21" s="66"/>
      <c r="C21" s="66"/>
      <c r="D21" s="80"/>
      <c r="E21" s="81"/>
      <c r="F21" s="81"/>
      <c r="G21" s="47"/>
      <c r="H21" s="47"/>
      <c r="I21" s="48"/>
      <c r="J21" s="48"/>
      <c r="K21" s="49"/>
      <c r="L21" s="49"/>
      <c r="M21" s="49"/>
      <c r="N21" s="41"/>
      <c r="O21" s="41"/>
      <c r="P21" s="60"/>
      <c r="Q21" s="60"/>
      <c r="R21" s="60"/>
      <c r="S21" s="60"/>
      <c r="T21" s="60"/>
      <c r="U21" s="60"/>
      <c r="V21" s="60"/>
      <c r="W21" s="60"/>
    </row>
    <row r="22" spans="1:25" ht="13.5" customHeight="1" x14ac:dyDescent="0.15">
      <c r="A22" s="36"/>
      <c r="B22" s="36"/>
      <c r="C22" s="36"/>
      <c r="D22" s="36"/>
      <c r="E22" s="47"/>
      <c r="F22" s="47"/>
      <c r="G22" s="47"/>
      <c r="H22" s="47"/>
      <c r="I22" s="47"/>
      <c r="J22" s="47"/>
      <c r="K22" s="47"/>
      <c r="L22" s="47"/>
      <c r="M22" s="47"/>
      <c r="N22" s="41"/>
      <c r="O22" s="41"/>
      <c r="P22" s="125"/>
      <c r="Q22" s="125"/>
      <c r="R22" s="125"/>
      <c r="S22" s="125"/>
      <c r="T22" s="125"/>
      <c r="U22" s="125"/>
      <c r="V22" s="125"/>
      <c r="W22" s="125"/>
      <c r="X22" s="125"/>
      <c r="Y22" s="125"/>
    </row>
    <row r="23" spans="1:25" ht="13.5" customHeight="1" x14ac:dyDescent="0.15">
      <c r="A23" s="33" t="s">
        <v>139</v>
      </c>
      <c r="B23" s="33"/>
      <c r="C23" s="36"/>
      <c r="D23" s="36"/>
      <c r="E23" s="47"/>
      <c r="F23" s="47"/>
      <c r="G23" s="47"/>
      <c r="H23" s="47"/>
      <c r="I23" s="47"/>
      <c r="J23" s="47"/>
      <c r="K23" s="47"/>
      <c r="L23" s="36"/>
      <c r="M23" s="48" t="s">
        <v>83</v>
      </c>
      <c r="N23" s="41"/>
      <c r="O23" s="41"/>
      <c r="P23" s="125"/>
      <c r="Q23" s="125"/>
      <c r="R23" s="125"/>
      <c r="S23" s="125"/>
      <c r="T23" s="125"/>
      <c r="U23" s="125"/>
      <c r="V23" s="125"/>
      <c r="W23" s="125"/>
      <c r="X23" s="125"/>
      <c r="Y23" s="125"/>
    </row>
    <row r="24" spans="1:25" ht="13.5" customHeight="1" x14ac:dyDescent="0.15">
      <c r="A24" s="267" t="s">
        <v>34</v>
      </c>
      <c r="B24" s="268"/>
      <c r="C24" s="268"/>
      <c r="D24" s="269"/>
      <c r="E24" s="124" t="s">
        <v>125</v>
      </c>
      <c r="F24" s="124" t="s">
        <v>126</v>
      </c>
      <c r="G24" s="124" t="s">
        <v>127</v>
      </c>
      <c r="H24" s="124" t="s">
        <v>128</v>
      </c>
      <c r="I24" s="124" t="s">
        <v>129</v>
      </c>
      <c r="J24" s="124" t="s">
        <v>130</v>
      </c>
      <c r="K24" s="124" t="s">
        <v>131</v>
      </c>
      <c r="L24" s="124" t="s">
        <v>132</v>
      </c>
      <c r="M24" s="114" t="s">
        <v>133</v>
      </c>
      <c r="N24" s="41"/>
      <c r="O24" s="54"/>
      <c r="P24" s="125"/>
      <c r="Q24" s="125"/>
      <c r="R24" s="125"/>
      <c r="S24" s="125"/>
      <c r="T24" s="125"/>
      <c r="U24" s="125"/>
      <c r="V24" s="125"/>
      <c r="W24" s="125"/>
      <c r="X24" s="125"/>
      <c r="Y24" s="125"/>
    </row>
    <row r="25" spans="1:25" ht="13.5" customHeight="1" x14ac:dyDescent="0.15">
      <c r="A25" s="264" t="s">
        <v>142</v>
      </c>
      <c r="B25" s="265"/>
      <c r="C25" s="265"/>
      <c r="D25" s="266"/>
      <c r="E25" s="108">
        <v>2805</v>
      </c>
      <c r="F25" s="107">
        <v>241</v>
      </c>
      <c r="G25" s="107">
        <v>270</v>
      </c>
      <c r="H25" s="107">
        <v>595</v>
      </c>
      <c r="I25" s="107">
        <v>644</v>
      </c>
      <c r="J25" s="107">
        <v>483</v>
      </c>
      <c r="K25" s="107">
        <v>128</v>
      </c>
      <c r="L25" s="107">
        <v>207</v>
      </c>
      <c r="M25" s="107">
        <v>237</v>
      </c>
      <c r="N25" s="54"/>
      <c r="O25" s="41"/>
      <c r="P25" s="125"/>
      <c r="Q25" s="125"/>
      <c r="R25" s="125"/>
      <c r="S25" s="125"/>
      <c r="T25" s="125"/>
      <c r="U25" s="125"/>
      <c r="V25" s="125"/>
      <c r="W25" s="125"/>
      <c r="X25" s="125"/>
      <c r="Y25" s="125"/>
    </row>
    <row r="26" spans="1:25" ht="13.5" customHeight="1" x14ac:dyDescent="0.15">
      <c r="A26" s="264" t="s">
        <v>143</v>
      </c>
      <c r="B26" s="265"/>
      <c r="C26" s="265"/>
      <c r="D26" s="266"/>
      <c r="E26" s="108">
        <v>475</v>
      </c>
      <c r="F26" s="107">
        <v>42</v>
      </c>
      <c r="G26" s="107">
        <v>35</v>
      </c>
      <c r="H26" s="107">
        <v>93</v>
      </c>
      <c r="I26" s="107">
        <v>109</v>
      </c>
      <c r="J26" s="107">
        <v>104</v>
      </c>
      <c r="K26" s="107">
        <v>20</v>
      </c>
      <c r="L26" s="107">
        <v>34</v>
      </c>
      <c r="M26" s="107">
        <v>38</v>
      </c>
      <c r="N26" s="41"/>
      <c r="O26" s="41"/>
      <c r="P26" s="125"/>
      <c r="Q26" s="125"/>
      <c r="R26" s="125"/>
      <c r="S26" s="125"/>
      <c r="T26" s="125"/>
      <c r="U26" s="125"/>
      <c r="V26" s="125"/>
      <c r="W26" s="125"/>
      <c r="X26" s="125"/>
      <c r="Y26" s="125"/>
    </row>
    <row r="27" spans="1:25" ht="13.5" customHeight="1" x14ac:dyDescent="0.15">
      <c r="A27" s="264" t="s">
        <v>144</v>
      </c>
      <c r="B27" s="265"/>
      <c r="C27" s="265"/>
      <c r="D27" s="266"/>
      <c r="E27" s="108">
        <v>1583</v>
      </c>
      <c r="F27" s="107">
        <v>157</v>
      </c>
      <c r="G27" s="107">
        <v>174</v>
      </c>
      <c r="H27" s="107">
        <v>304</v>
      </c>
      <c r="I27" s="107">
        <v>393</v>
      </c>
      <c r="J27" s="107">
        <v>235</v>
      </c>
      <c r="K27" s="107">
        <v>76</v>
      </c>
      <c r="L27" s="107">
        <v>117</v>
      </c>
      <c r="M27" s="107">
        <v>127</v>
      </c>
      <c r="N27" s="41"/>
      <c r="O27" s="41"/>
      <c r="P27" s="125"/>
      <c r="Q27" s="125"/>
      <c r="R27" s="125"/>
      <c r="S27" s="125"/>
      <c r="T27" s="125"/>
      <c r="U27" s="125"/>
      <c r="V27" s="125"/>
      <c r="W27" s="125"/>
      <c r="X27" s="125"/>
      <c r="Y27" s="125"/>
    </row>
    <row r="28" spans="1:25" ht="13.5" customHeight="1" x14ac:dyDescent="0.15">
      <c r="A28" s="264" t="s">
        <v>145</v>
      </c>
      <c r="B28" s="265"/>
      <c r="C28" s="265"/>
      <c r="D28" s="266"/>
      <c r="E28" s="108">
        <v>742</v>
      </c>
      <c r="F28" s="107">
        <v>42</v>
      </c>
      <c r="G28" s="107">
        <v>61</v>
      </c>
      <c r="H28" s="107">
        <v>198</v>
      </c>
      <c r="I28" s="107">
        <v>140</v>
      </c>
      <c r="J28" s="107">
        <v>143</v>
      </c>
      <c r="K28" s="107">
        <v>32</v>
      </c>
      <c r="L28" s="107">
        <v>55</v>
      </c>
      <c r="M28" s="107">
        <v>71</v>
      </c>
      <c r="N28" s="41"/>
      <c r="O28" s="41"/>
      <c r="P28" s="60"/>
      <c r="Q28" s="60"/>
      <c r="R28" s="60"/>
      <c r="S28" s="60"/>
      <c r="T28" s="60"/>
      <c r="U28" s="60"/>
      <c r="V28" s="60"/>
      <c r="W28" s="60"/>
    </row>
    <row r="29" spans="1:25" ht="13.5" customHeight="1" x14ac:dyDescent="0.15">
      <c r="A29" s="264" t="s">
        <v>146</v>
      </c>
      <c r="B29" s="265"/>
      <c r="C29" s="265"/>
      <c r="D29" s="266"/>
      <c r="E29" s="108">
        <v>5</v>
      </c>
      <c r="F29" s="107" t="s">
        <v>134</v>
      </c>
      <c r="G29" s="107" t="s">
        <v>134</v>
      </c>
      <c r="H29" s="107" t="s">
        <v>134</v>
      </c>
      <c r="I29" s="107">
        <v>2</v>
      </c>
      <c r="J29" s="107">
        <v>1</v>
      </c>
      <c r="K29" s="107" t="s">
        <v>134</v>
      </c>
      <c r="L29" s="107">
        <v>1</v>
      </c>
      <c r="M29" s="107">
        <v>1</v>
      </c>
      <c r="N29" s="12"/>
      <c r="O29" s="12"/>
      <c r="P29" s="60"/>
      <c r="R29" s="60"/>
      <c r="S29" s="60"/>
      <c r="T29" s="60"/>
      <c r="U29" s="60"/>
      <c r="V29" s="60"/>
      <c r="W29" s="60"/>
    </row>
    <row r="30" spans="1:25" ht="13.5" customHeight="1" x14ac:dyDescent="0.15">
      <c r="A30" s="36"/>
      <c r="B30" s="36"/>
      <c r="C30" s="36"/>
      <c r="D30" s="36"/>
      <c r="E30" s="47"/>
      <c r="F30" s="47"/>
      <c r="G30" s="47"/>
      <c r="H30" s="47"/>
      <c r="I30" s="47"/>
      <c r="J30" s="47"/>
      <c r="K30" s="47"/>
      <c r="L30" s="47"/>
      <c r="M30" s="43" t="s">
        <v>276</v>
      </c>
      <c r="N30" s="12"/>
      <c r="O30" s="12"/>
      <c r="P30" s="60"/>
      <c r="R30" s="60"/>
      <c r="S30" s="60"/>
      <c r="T30" s="60"/>
      <c r="U30" s="60"/>
      <c r="V30" s="60"/>
      <c r="W30" s="60"/>
    </row>
    <row r="31" spans="1:25" ht="13.5" customHeight="1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43"/>
      <c r="L31" s="36"/>
      <c r="M31" s="36"/>
      <c r="N31" s="41"/>
      <c r="O31" s="41"/>
      <c r="P31" s="125"/>
      <c r="Q31" s="125"/>
      <c r="R31" s="125"/>
      <c r="S31" s="125"/>
      <c r="T31" s="125"/>
      <c r="U31" s="125"/>
      <c r="V31" s="125"/>
      <c r="W31" s="125"/>
      <c r="X31" s="125"/>
      <c r="Y31" s="125"/>
    </row>
    <row r="32" spans="1:25" ht="13.5" customHeight="1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41"/>
      <c r="O32" s="41"/>
      <c r="P32" s="125"/>
      <c r="Q32" s="125"/>
      <c r="R32" s="125"/>
      <c r="S32" s="125"/>
      <c r="T32" s="125"/>
      <c r="U32" s="125"/>
      <c r="V32" s="125"/>
      <c r="W32" s="125"/>
      <c r="X32" s="125"/>
      <c r="Y32" s="125"/>
    </row>
    <row r="33" spans="1:25" ht="13.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41"/>
      <c r="O33" s="41"/>
      <c r="P33" s="125"/>
      <c r="Q33" s="125"/>
      <c r="R33" s="125"/>
      <c r="S33" s="125"/>
      <c r="T33" s="125"/>
      <c r="U33" s="125"/>
      <c r="V33" s="125"/>
      <c r="W33" s="125"/>
      <c r="X33" s="125"/>
      <c r="Y33" s="125"/>
    </row>
    <row r="34" spans="1:25" ht="13.5" customHeight="1" x14ac:dyDescent="0.1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125"/>
      <c r="Q34" s="125"/>
      <c r="R34" s="125"/>
      <c r="S34" s="125"/>
      <c r="T34" s="125"/>
      <c r="U34" s="125"/>
      <c r="V34" s="125"/>
      <c r="W34" s="125"/>
      <c r="X34" s="125"/>
      <c r="Y34" s="125"/>
    </row>
    <row r="35" spans="1:25" ht="13.5" customHeight="1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41"/>
      <c r="O35" s="41"/>
      <c r="P35" s="125"/>
      <c r="Q35" s="125"/>
      <c r="R35" s="125"/>
      <c r="S35" s="125"/>
      <c r="T35" s="125"/>
      <c r="U35" s="125"/>
      <c r="V35" s="125"/>
      <c r="W35" s="125"/>
      <c r="X35" s="125"/>
      <c r="Y35" s="125"/>
    </row>
    <row r="36" spans="1:25" ht="13.5" customHeight="1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41"/>
      <c r="O36" s="41"/>
      <c r="P36" s="125"/>
      <c r="Q36" s="125"/>
      <c r="R36" s="125"/>
      <c r="S36" s="125"/>
      <c r="T36" s="125"/>
      <c r="U36" s="125"/>
      <c r="V36" s="125"/>
      <c r="W36" s="125"/>
      <c r="X36" s="125"/>
      <c r="Y36" s="125"/>
    </row>
    <row r="37" spans="1:25" ht="13.5" customHeight="1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41"/>
      <c r="O37" s="41"/>
      <c r="P37" s="60"/>
      <c r="Q37" s="60"/>
      <c r="R37" s="60"/>
      <c r="S37" s="60"/>
      <c r="T37" s="60"/>
      <c r="U37" s="60"/>
      <c r="V37" s="60"/>
      <c r="W37" s="60"/>
    </row>
    <row r="38" spans="1:25" ht="13.5" customHeight="1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41"/>
      <c r="O38" s="41"/>
      <c r="P38" s="60"/>
      <c r="Q38" s="60"/>
      <c r="R38" s="60"/>
      <c r="S38" s="60"/>
      <c r="T38" s="60"/>
      <c r="U38" s="60"/>
      <c r="V38" s="60"/>
      <c r="W38" s="60"/>
    </row>
    <row r="39" spans="1:25" ht="13.5" customHeight="1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41"/>
      <c r="O39" s="41"/>
      <c r="P39" s="60"/>
      <c r="Q39" s="60"/>
      <c r="R39" s="60"/>
      <c r="S39" s="60"/>
      <c r="T39" s="60"/>
      <c r="U39" s="60"/>
      <c r="V39" s="60"/>
      <c r="W39" s="60"/>
    </row>
    <row r="40" spans="1:25" ht="13.5" customHeight="1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P40" s="60"/>
      <c r="R40" s="60"/>
      <c r="S40" s="60"/>
      <c r="T40" s="60"/>
      <c r="U40" s="60"/>
      <c r="V40" s="60"/>
      <c r="W40" s="60"/>
    </row>
    <row r="41" spans="1:25" ht="13.5" customHeight="1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P41" s="60"/>
      <c r="R41" s="60"/>
      <c r="S41" s="60"/>
      <c r="T41" s="60"/>
      <c r="U41" s="60"/>
      <c r="V41" s="60"/>
      <c r="W41" s="60"/>
    </row>
    <row r="42" spans="1:25" ht="13.5" customHeight="1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P42" s="60"/>
      <c r="Q42" s="60"/>
      <c r="R42" s="60"/>
      <c r="S42" s="60"/>
      <c r="T42" s="60"/>
      <c r="U42" s="60"/>
      <c r="V42" s="60"/>
      <c r="W42" s="60"/>
    </row>
    <row r="43" spans="1:25" ht="13.5" customHeight="1" x14ac:dyDescent="0.15">
      <c r="P43" s="60"/>
      <c r="Q43" s="60"/>
      <c r="R43" s="60"/>
      <c r="S43" s="60"/>
      <c r="T43" s="60"/>
      <c r="U43" s="60"/>
      <c r="V43" s="60"/>
      <c r="W43" s="60"/>
    </row>
    <row r="44" spans="1:25" ht="13.5" customHeight="1" x14ac:dyDescent="0.15">
      <c r="P44" s="60"/>
      <c r="Q44" s="60"/>
      <c r="R44" s="60"/>
      <c r="S44" s="60"/>
      <c r="T44" s="60"/>
      <c r="U44" s="60"/>
      <c r="V44" s="60"/>
      <c r="W44" s="60"/>
    </row>
    <row r="45" spans="1:25" ht="13.5" customHeight="1" x14ac:dyDescent="0.15">
      <c r="P45" s="60"/>
      <c r="R45" s="60"/>
      <c r="S45" s="60"/>
      <c r="T45" s="60"/>
      <c r="U45" s="60"/>
      <c r="V45" s="60"/>
      <c r="W45" s="60"/>
    </row>
    <row r="46" spans="1:25" ht="13.5" customHeight="1" x14ac:dyDescent="0.15">
      <c r="P46" s="60"/>
      <c r="R46" s="60"/>
      <c r="S46" s="60"/>
      <c r="T46" s="60"/>
      <c r="U46" s="60"/>
      <c r="V46" s="60"/>
      <c r="W46" s="60"/>
    </row>
    <row r="47" spans="1:25" ht="13.5" customHeight="1" x14ac:dyDescent="0.15"/>
    <row r="48" spans="1:2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mergeCells count="18">
    <mergeCell ref="A29:D29"/>
    <mergeCell ref="A28:D28"/>
    <mergeCell ref="A27:D27"/>
    <mergeCell ref="A26:D26"/>
    <mergeCell ref="A25:D25"/>
    <mergeCell ref="A24:D24"/>
    <mergeCell ref="A20:D20"/>
    <mergeCell ref="A19:D19"/>
    <mergeCell ref="A18:D18"/>
    <mergeCell ref="A17:D17"/>
    <mergeCell ref="A8:D8"/>
    <mergeCell ref="A7:D7"/>
    <mergeCell ref="A6:D6"/>
    <mergeCell ref="A16:D16"/>
    <mergeCell ref="A15:D15"/>
    <mergeCell ref="A11:D11"/>
    <mergeCell ref="A10:D10"/>
    <mergeCell ref="A9:D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60"/>
  <sheetViews>
    <sheetView view="pageBreakPreview" topLeftCell="A25" zoomScaleNormal="100" zoomScaleSheetLayoutView="100" workbookViewId="0">
      <selection activeCell="K9" sqref="K9"/>
    </sheetView>
  </sheetViews>
  <sheetFormatPr defaultColWidth="2.875" defaultRowHeight="13.5" x14ac:dyDescent="0.15"/>
  <cols>
    <col min="1" max="1" width="1.625" customWidth="1"/>
    <col min="2" max="2" width="32.625" customWidth="1"/>
    <col min="3" max="3" width="1.625" customWidth="1"/>
    <col min="4" max="8" width="10.625" customWidth="1"/>
    <col min="9" max="9" width="3" customWidth="1"/>
  </cols>
  <sheetData>
    <row r="1" spans="1:9" ht="13.5" customHeight="1" x14ac:dyDescent="0.15">
      <c r="A1" s="41"/>
      <c r="B1" s="41"/>
      <c r="C1" s="41"/>
      <c r="D1" s="41"/>
      <c r="E1" s="41"/>
      <c r="F1" s="41"/>
      <c r="G1" s="41"/>
      <c r="H1" s="41"/>
    </row>
    <row r="2" spans="1:9" ht="15" customHeight="1" x14ac:dyDescent="0.15">
      <c r="A2" s="10" t="s">
        <v>147</v>
      </c>
      <c r="B2" s="11"/>
      <c r="C2" s="11"/>
      <c r="D2" s="11"/>
      <c r="E2" s="11"/>
      <c r="F2" s="11"/>
      <c r="G2" s="41"/>
      <c r="H2" s="11"/>
    </row>
    <row r="3" spans="1:9" ht="13.5" customHeight="1" x14ac:dyDescent="0.15">
      <c r="A3" s="10"/>
      <c r="B3" s="11"/>
      <c r="C3" s="11"/>
      <c r="D3" s="11"/>
      <c r="E3" s="11"/>
      <c r="F3" s="11"/>
      <c r="G3" s="41"/>
      <c r="H3" s="11"/>
      <c r="I3" s="41"/>
    </row>
    <row r="4" spans="1:9" ht="13.5" customHeight="1" x14ac:dyDescent="0.15">
      <c r="A4" s="41"/>
      <c r="B4" s="41"/>
      <c r="C4" s="41"/>
      <c r="D4" s="11"/>
      <c r="E4" s="11"/>
      <c r="F4" s="11"/>
      <c r="G4" s="41"/>
      <c r="H4" s="48" t="s">
        <v>83</v>
      </c>
      <c r="I4" s="41"/>
    </row>
    <row r="5" spans="1:9" ht="16.5" customHeight="1" x14ac:dyDescent="0.15">
      <c r="A5" s="267" t="s">
        <v>148</v>
      </c>
      <c r="B5" s="268"/>
      <c r="C5" s="269"/>
      <c r="D5" s="97" t="s">
        <v>126</v>
      </c>
      <c r="E5" s="97" t="s">
        <v>127</v>
      </c>
      <c r="F5" s="97" t="s">
        <v>128</v>
      </c>
      <c r="G5" s="97" t="s">
        <v>129</v>
      </c>
      <c r="H5" s="97" t="s">
        <v>130</v>
      </c>
      <c r="I5" s="41"/>
    </row>
    <row r="6" spans="1:9" ht="16.5" customHeight="1" x14ac:dyDescent="0.15">
      <c r="A6" s="127"/>
      <c r="B6" s="98" t="s">
        <v>270</v>
      </c>
      <c r="C6" s="128"/>
      <c r="D6" s="123">
        <v>193</v>
      </c>
      <c r="E6" s="123">
        <v>223</v>
      </c>
      <c r="F6" s="123">
        <v>398</v>
      </c>
      <c r="G6" s="123">
        <v>453</v>
      </c>
      <c r="H6" s="123">
        <v>362</v>
      </c>
      <c r="I6" s="51"/>
    </row>
    <row r="7" spans="1:9" ht="16.5" customHeight="1" x14ac:dyDescent="0.15">
      <c r="A7" s="127"/>
      <c r="B7" s="98" t="s">
        <v>263</v>
      </c>
      <c r="C7" s="128"/>
      <c r="D7" s="123">
        <v>38</v>
      </c>
      <c r="E7" s="123">
        <v>49</v>
      </c>
      <c r="F7" s="123">
        <v>80</v>
      </c>
      <c r="G7" s="123">
        <v>75</v>
      </c>
      <c r="H7" s="123">
        <v>131</v>
      </c>
      <c r="I7" s="51"/>
    </row>
    <row r="8" spans="1:9" ht="16.5" customHeight="1" x14ac:dyDescent="0.15">
      <c r="A8" s="127"/>
      <c r="B8" s="98" t="s">
        <v>264</v>
      </c>
      <c r="C8" s="128"/>
      <c r="D8" s="123">
        <v>59</v>
      </c>
      <c r="E8" s="123">
        <v>61</v>
      </c>
      <c r="F8" s="123">
        <v>137</v>
      </c>
      <c r="G8" s="123">
        <v>124</v>
      </c>
      <c r="H8" s="123">
        <v>93</v>
      </c>
      <c r="I8" s="51"/>
    </row>
    <row r="9" spans="1:9" ht="16.5" customHeight="1" x14ac:dyDescent="0.15">
      <c r="A9" s="127"/>
      <c r="B9" s="98" t="s">
        <v>265</v>
      </c>
      <c r="C9" s="128"/>
      <c r="D9" s="123">
        <v>43</v>
      </c>
      <c r="E9" s="123">
        <v>50</v>
      </c>
      <c r="F9" s="123">
        <v>68</v>
      </c>
      <c r="G9" s="123">
        <v>102</v>
      </c>
      <c r="H9" s="123">
        <v>51</v>
      </c>
      <c r="I9" s="51"/>
    </row>
    <row r="10" spans="1:9" ht="16.5" customHeight="1" x14ac:dyDescent="0.15">
      <c r="A10" s="127"/>
      <c r="B10" s="98" t="s">
        <v>266</v>
      </c>
      <c r="C10" s="128"/>
      <c r="D10" s="123">
        <v>28</v>
      </c>
      <c r="E10" s="123">
        <v>37</v>
      </c>
      <c r="F10" s="123">
        <v>54</v>
      </c>
      <c r="G10" s="123">
        <v>63</v>
      </c>
      <c r="H10" s="123">
        <v>41</v>
      </c>
      <c r="I10" s="51"/>
    </row>
    <row r="11" spans="1:9" ht="16.5" customHeight="1" x14ac:dyDescent="0.15">
      <c r="A11" s="127"/>
      <c r="B11" s="98" t="s">
        <v>267</v>
      </c>
      <c r="C11" s="128"/>
      <c r="D11" s="123">
        <v>12</v>
      </c>
      <c r="E11" s="123">
        <v>17</v>
      </c>
      <c r="F11" s="123">
        <v>36</v>
      </c>
      <c r="G11" s="123">
        <v>45</v>
      </c>
      <c r="H11" s="123">
        <v>24</v>
      </c>
      <c r="I11" s="51"/>
    </row>
    <row r="12" spans="1:9" ht="16.5" customHeight="1" x14ac:dyDescent="0.15">
      <c r="A12" s="127"/>
      <c r="B12" s="98" t="s">
        <v>268</v>
      </c>
      <c r="C12" s="128"/>
      <c r="D12" s="123">
        <v>6</v>
      </c>
      <c r="E12" s="123">
        <v>6</v>
      </c>
      <c r="F12" s="123">
        <v>13</v>
      </c>
      <c r="G12" s="123">
        <v>24</v>
      </c>
      <c r="H12" s="123">
        <v>13</v>
      </c>
      <c r="I12" s="51"/>
    </row>
    <row r="13" spans="1:9" ht="16.5" customHeight="1" x14ac:dyDescent="0.15">
      <c r="A13" s="127"/>
      <c r="B13" s="98" t="s">
        <v>269</v>
      </c>
      <c r="C13" s="128"/>
      <c r="D13" s="123">
        <v>7</v>
      </c>
      <c r="E13" s="123">
        <v>3</v>
      </c>
      <c r="F13" s="123">
        <v>10</v>
      </c>
      <c r="G13" s="123">
        <v>20</v>
      </c>
      <c r="H13" s="123">
        <v>9</v>
      </c>
      <c r="I13" s="51"/>
    </row>
    <row r="14" spans="1:9" ht="16.5" customHeight="1" x14ac:dyDescent="0.15">
      <c r="A14" s="127"/>
      <c r="B14" s="98" t="s">
        <v>271</v>
      </c>
      <c r="C14" s="128"/>
      <c r="D14" s="107" t="s">
        <v>134</v>
      </c>
      <c r="E14" s="123">
        <v>1</v>
      </c>
      <c r="F14" s="123">
        <v>6</v>
      </c>
      <c r="G14" s="107" t="s">
        <v>134</v>
      </c>
      <c r="H14" s="123">
        <v>2</v>
      </c>
      <c r="I14" s="51"/>
    </row>
    <row r="15" spans="1:9" ht="16.5" customHeight="1" x14ac:dyDescent="0.15">
      <c r="A15" s="127"/>
      <c r="B15" s="98" t="s">
        <v>272</v>
      </c>
      <c r="C15" s="128"/>
      <c r="D15" s="123">
        <v>193</v>
      </c>
      <c r="E15" s="123">
        <v>224</v>
      </c>
      <c r="F15" s="123">
        <v>404</v>
      </c>
      <c r="G15" s="123">
        <v>453</v>
      </c>
      <c r="H15" s="123">
        <v>364</v>
      </c>
      <c r="I15" s="51"/>
    </row>
    <row r="16" spans="1:9" ht="16.5" customHeight="1" x14ac:dyDescent="0.15">
      <c r="A16" s="127"/>
      <c r="B16" s="98" t="s">
        <v>274</v>
      </c>
      <c r="C16" s="128"/>
      <c r="D16" s="123">
        <v>547</v>
      </c>
      <c r="E16" s="123">
        <v>614</v>
      </c>
      <c r="F16" s="123">
        <v>1104</v>
      </c>
      <c r="G16" s="123">
        <v>1406</v>
      </c>
      <c r="H16" s="123">
        <v>898</v>
      </c>
      <c r="I16" s="51"/>
    </row>
    <row r="17" spans="1:9" ht="16.5" customHeight="1" x14ac:dyDescent="0.15">
      <c r="A17" s="127"/>
      <c r="B17" s="98" t="s">
        <v>262</v>
      </c>
      <c r="C17" s="128"/>
      <c r="D17" s="107" t="s">
        <v>134</v>
      </c>
      <c r="E17" s="123">
        <v>5</v>
      </c>
      <c r="F17" s="123">
        <v>114</v>
      </c>
      <c r="G17" s="107" t="s">
        <v>134</v>
      </c>
      <c r="H17" s="123">
        <v>124</v>
      </c>
      <c r="I17" s="51"/>
    </row>
    <row r="18" spans="1:9" ht="16.5" customHeight="1" x14ac:dyDescent="0.15">
      <c r="A18" s="127"/>
      <c r="B18" s="98" t="s">
        <v>273</v>
      </c>
      <c r="C18" s="128"/>
      <c r="D18" s="123">
        <v>547</v>
      </c>
      <c r="E18" s="123">
        <v>619</v>
      </c>
      <c r="F18" s="123">
        <v>1218</v>
      </c>
      <c r="G18" s="123">
        <v>1406</v>
      </c>
      <c r="H18" s="123">
        <v>1022</v>
      </c>
      <c r="I18" s="51"/>
    </row>
    <row r="19" spans="1:9" ht="16.5" customHeight="1" x14ac:dyDescent="0.15">
      <c r="A19" s="127"/>
      <c r="B19" s="98" t="s">
        <v>261</v>
      </c>
      <c r="C19" s="128"/>
      <c r="D19" s="126">
        <v>2.8342000000000001</v>
      </c>
      <c r="E19" s="126">
        <v>2.7533599999999998</v>
      </c>
      <c r="F19" s="126">
        <v>2.7738700000000001</v>
      </c>
      <c r="G19" s="126">
        <v>3.1037499999999998</v>
      </c>
      <c r="H19" s="126">
        <v>2.4806599999999999</v>
      </c>
      <c r="I19" s="51"/>
    </row>
    <row r="20" spans="1:9" ht="13.5" customHeight="1" x14ac:dyDescent="0.15">
      <c r="A20" s="51"/>
      <c r="I20" s="41"/>
    </row>
    <row r="21" spans="1:9" ht="13.5" customHeight="1" x14ac:dyDescent="0.15">
      <c r="A21" s="51"/>
      <c r="I21" s="41"/>
    </row>
    <row r="22" spans="1:9" ht="13.5" customHeight="1" x14ac:dyDescent="0.15">
      <c r="A22" s="51"/>
      <c r="I22" s="41"/>
    </row>
    <row r="23" spans="1:9" ht="13.5" customHeight="1" x14ac:dyDescent="0.15">
      <c r="A23" s="51"/>
      <c r="I23" s="41"/>
    </row>
    <row r="24" spans="1:9" ht="16.5" customHeight="1" x14ac:dyDescent="0.15">
      <c r="A24" s="267" t="s">
        <v>148</v>
      </c>
      <c r="B24" s="268"/>
      <c r="C24" s="269"/>
      <c r="D24" s="97" t="s">
        <v>131</v>
      </c>
      <c r="E24" s="97" t="s">
        <v>132</v>
      </c>
      <c r="F24" s="97" t="s">
        <v>133</v>
      </c>
      <c r="G24" s="97" t="s">
        <v>125</v>
      </c>
    </row>
    <row r="25" spans="1:9" ht="16.5" customHeight="1" x14ac:dyDescent="0.15">
      <c r="A25" s="127"/>
      <c r="B25" s="98" t="s">
        <v>270</v>
      </c>
      <c r="C25" s="128"/>
      <c r="D25" s="123">
        <v>92</v>
      </c>
      <c r="E25" s="123">
        <v>208</v>
      </c>
      <c r="F25" s="123">
        <v>213</v>
      </c>
      <c r="G25" s="109">
        <v>2142</v>
      </c>
    </row>
    <row r="26" spans="1:9" ht="16.5" customHeight="1" x14ac:dyDescent="0.15">
      <c r="A26" s="127"/>
      <c r="B26" s="98" t="s">
        <v>263</v>
      </c>
      <c r="C26" s="128"/>
      <c r="D26" s="123">
        <v>28</v>
      </c>
      <c r="E26" s="123">
        <v>79</v>
      </c>
      <c r="F26" s="123">
        <v>67</v>
      </c>
      <c r="G26" s="109">
        <v>547</v>
      </c>
    </row>
    <row r="27" spans="1:9" ht="16.5" customHeight="1" x14ac:dyDescent="0.15">
      <c r="A27" s="127"/>
      <c r="B27" s="98" t="s">
        <v>264</v>
      </c>
      <c r="C27" s="128"/>
      <c r="D27" s="123">
        <v>18</v>
      </c>
      <c r="E27" s="123">
        <v>63</v>
      </c>
      <c r="F27" s="123">
        <v>74</v>
      </c>
      <c r="G27" s="109">
        <v>629</v>
      </c>
    </row>
    <row r="28" spans="1:9" ht="16.5" customHeight="1" x14ac:dyDescent="0.15">
      <c r="A28" s="127"/>
      <c r="B28" s="98" t="s">
        <v>265</v>
      </c>
      <c r="C28" s="128"/>
      <c r="D28" s="123">
        <v>15</v>
      </c>
      <c r="E28" s="123">
        <v>36</v>
      </c>
      <c r="F28" s="123">
        <v>28</v>
      </c>
      <c r="G28" s="109">
        <v>393</v>
      </c>
    </row>
    <row r="29" spans="1:9" ht="16.5" customHeight="1" x14ac:dyDescent="0.15">
      <c r="A29" s="127"/>
      <c r="B29" s="98" t="s">
        <v>266</v>
      </c>
      <c r="C29" s="128"/>
      <c r="D29" s="123">
        <v>16</v>
      </c>
      <c r="E29" s="123">
        <v>17</v>
      </c>
      <c r="F29" s="123">
        <v>23</v>
      </c>
      <c r="G29" s="109">
        <v>279</v>
      </c>
    </row>
    <row r="30" spans="1:9" ht="16.5" customHeight="1" x14ac:dyDescent="0.15">
      <c r="A30" s="127"/>
      <c r="B30" s="98" t="s">
        <v>267</v>
      </c>
      <c r="C30" s="128"/>
      <c r="D30" s="123">
        <v>2</v>
      </c>
      <c r="E30" s="123">
        <v>6</v>
      </c>
      <c r="F30" s="123">
        <v>10</v>
      </c>
      <c r="G30" s="109">
        <v>152</v>
      </c>
    </row>
    <row r="31" spans="1:9" ht="16.5" customHeight="1" x14ac:dyDescent="0.15">
      <c r="A31" s="127"/>
      <c r="B31" s="98" t="s">
        <v>268</v>
      </c>
      <c r="C31" s="128"/>
      <c r="D31" s="123">
        <v>5</v>
      </c>
      <c r="E31" s="123">
        <v>5</v>
      </c>
      <c r="F31" s="123">
        <v>8</v>
      </c>
      <c r="G31" s="109">
        <v>80</v>
      </c>
    </row>
    <row r="32" spans="1:9" ht="16.5" customHeight="1" x14ac:dyDescent="0.15">
      <c r="A32" s="127"/>
      <c r="B32" s="98" t="s">
        <v>269</v>
      </c>
      <c r="C32" s="128"/>
      <c r="D32" s="123">
        <v>8</v>
      </c>
      <c r="E32" s="123">
        <v>2</v>
      </c>
      <c r="F32" s="123">
        <v>3</v>
      </c>
      <c r="G32" s="109">
        <v>62</v>
      </c>
    </row>
    <row r="33" spans="1:9" ht="16.5" customHeight="1" x14ac:dyDescent="0.15">
      <c r="A33" s="127"/>
      <c r="B33" s="98" t="s">
        <v>271</v>
      </c>
      <c r="C33" s="128"/>
      <c r="D33" s="107" t="s">
        <v>134</v>
      </c>
      <c r="E33" s="123">
        <v>1</v>
      </c>
      <c r="F33" s="107" t="s">
        <v>134</v>
      </c>
      <c r="G33" s="109">
        <v>10</v>
      </c>
    </row>
    <row r="34" spans="1:9" ht="16.5" customHeight="1" x14ac:dyDescent="0.15">
      <c r="A34" s="127"/>
      <c r="B34" s="98" t="s">
        <v>272</v>
      </c>
      <c r="C34" s="128"/>
      <c r="D34" s="123">
        <v>92</v>
      </c>
      <c r="E34" s="123">
        <v>209</v>
      </c>
      <c r="F34" s="123">
        <v>213</v>
      </c>
      <c r="G34" s="109">
        <v>2152</v>
      </c>
    </row>
    <row r="35" spans="1:9" ht="16.5" customHeight="1" x14ac:dyDescent="0.15">
      <c r="A35" s="127"/>
      <c r="B35" s="98" t="s">
        <v>274</v>
      </c>
      <c r="C35" s="128"/>
      <c r="D35" s="123">
        <v>275</v>
      </c>
      <c r="E35" s="123">
        <v>455</v>
      </c>
      <c r="F35" s="123">
        <v>511</v>
      </c>
      <c r="G35" s="109">
        <v>5810</v>
      </c>
    </row>
    <row r="36" spans="1:9" ht="16.5" customHeight="1" x14ac:dyDescent="0.15">
      <c r="A36" s="127"/>
      <c r="B36" s="98" t="s">
        <v>262</v>
      </c>
      <c r="C36" s="128"/>
      <c r="D36" s="107" t="s">
        <v>134</v>
      </c>
      <c r="E36" s="123">
        <v>15</v>
      </c>
      <c r="F36" s="107" t="s">
        <v>134</v>
      </c>
      <c r="G36" s="109">
        <v>258</v>
      </c>
    </row>
    <row r="37" spans="1:9" ht="16.5" customHeight="1" x14ac:dyDescent="0.15">
      <c r="A37" s="127"/>
      <c r="B37" s="98" t="s">
        <v>273</v>
      </c>
      <c r="C37" s="128"/>
      <c r="D37" s="123">
        <v>275</v>
      </c>
      <c r="E37" s="123">
        <v>470</v>
      </c>
      <c r="F37" s="123">
        <v>511</v>
      </c>
      <c r="G37" s="109">
        <v>6068</v>
      </c>
    </row>
    <row r="38" spans="1:9" ht="16.5" customHeight="1" x14ac:dyDescent="0.15">
      <c r="A38" s="127"/>
      <c r="B38" s="98" t="s">
        <v>261</v>
      </c>
      <c r="C38" s="128"/>
      <c r="D38" s="126">
        <v>2.9891299999999998</v>
      </c>
      <c r="E38" s="126">
        <v>2.1875</v>
      </c>
      <c r="F38" s="126">
        <v>2.39906</v>
      </c>
      <c r="G38" s="110">
        <v>2.7124199999999998</v>
      </c>
    </row>
    <row r="39" spans="1:9" ht="13.5" customHeight="1" x14ac:dyDescent="0.15">
      <c r="F39" s="58"/>
      <c r="G39" s="95" t="s">
        <v>276</v>
      </c>
    </row>
    <row r="40" spans="1:9" ht="13.5" customHeight="1" x14ac:dyDescent="0.15">
      <c r="I40" s="41"/>
    </row>
    <row r="41" spans="1:9" ht="13.5" customHeight="1" x14ac:dyDescent="0.15"/>
    <row r="42" spans="1:9" ht="13.5" customHeight="1" x14ac:dyDescent="0.15"/>
    <row r="43" spans="1:9" ht="13.5" customHeight="1" x14ac:dyDescent="0.15"/>
    <row r="44" spans="1:9" ht="13.5" customHeight="1" x14ac:dyDescent="0.15"/>
    <row r="45" spans="1:9" ht="13.5" customHeight="1" x14ac:dyDescent="0.15"/>
    <row r="46" spans="1:9" ht="13.5" customHeight="1" x14ac:dyDescent="0.15"/>
    <row r="47" spans="1:9" ht="13.5" customHeight="1" x14ac:dyDescent="0.15"/>
    <row r="48" spans="1: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mergeCells count="2">
    <mergeCell ref="A24:C24"/>
    <mergeCell ref="A5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S55"/>
  <sheetViews>
    <sheetView view="pageBreakPreview" topLeftCell="A16" zoomScaleNormal="100" zoomScaleSheetLayoutView="100" workbookViewId="0">
      <selection activeCell="K9" sqref="K9"/>
    </sheetView>
  </sheetViews>
  <sheetFormatPr defaultColWidth="2.875" defaultRowHeight="14.25" customHeight="1" x14ac:dyDescent="0.15"/>
  <cols>
    <col min="1" max="7" width="3" customWidth="1"/>
    <col min="16" max="16" width="3" customWidth="1"/>
    <col min="26" max="26" width="3" customWidth="1"/>
    <col min="28" max="28" width="3" customWidth="1"/>
    <col min="33" max="33" width="5.25" customWidth="1"/>
    <col min="34" max="45" width="4.5" customWidth="1"/>
  </cols>
  <sheetData>
    <row r="1" spans="1:45" ht="13.5" customHeight="1" x14ac:dyDescent="0.15"/>
    <row r="2" spans="1:45" ht="15" customHeight="1" x14ac:dyDescent="0.15">
      <c r="A2" s="32" t="s">
        <v>149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45" ht="13.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AA3" s="34"/>
      <c r="AB3" s="22"/>
      <c r="AD3" s="40" t="s">
        <v>83</v>
      </c>
    </row>
    <row r="4" spans="1:45" ht="15" customHeight="1" x14ac:dyDescent="0.15">
      <c r="A4" s="273" t="s">
        <v>34</v>
      </c>
      <c r="B4" s="274"/>
      <c r="C4" s="274"/>
      <c r="D4" s="274"/>
      <c r="E4" s="274"/>
      <c r="F4" s="275"/>
      <c r="G4" s="270" t="s">
        <v>150</v>
      </c>
      <c r="H4" s="271"/>
      <c r="I4" s="271"/>
      <c r="J4" s="272"/>
      <c r="K4" s="270" t="s">
        <v>151</v>
      </c>
      <c r="L4" s="271"/>
      <c r="M4" s="271"/>
      <c r="N4" s="272"/>
      <c r="O4" s="270" t="s">
        <v>161</v>
      </c>
      <c r="P4" s="271"/>
      <c r="Q4" s="271"/>
      <c r="R4" s="272"/>
      <c r="S4" s="270" t="s">
        <v>162</v>
      </c>
      <c r="T4" s="271"/>
      <c r="U4" s="271"/>
      <c r="V4" s="272"/>
      <c r="W4" s="270" t="s">
        <v>163</v>
      </c>
      <c r="X4" s="271"/>
      <c r="Y4" s="271"/>
      <c r="Z4" s="272"/>
      <c r="AA4" s="270" t="s">
        <v>164</v>
      </c>
      <c r="AB4" s="271"/>
      <c r="AC4" s="271"/>
      <c r="AD4" s="272"/>
      <c r="AG4" s="62"/>
      <c r="AH4" s="62" t="s">
        <v>257</v>
      </c>
      <c r="AI4" s="62">
        <v>22</v>
      </c>
      <c r="AJ4" s="93">
        <v>23</v>
      </c>
      <c r="AK4" s="93">
        <v>24</v>
      </c>
      <c r="AL4" s="93">
        <v>25</v>
      </c>
      <c r="AM4" s="93">
        <v>26</v>
      </c>
      <c r="AN4" s="93">
        <v>27</v>
      </c>
      <c r="AO4" s="93">
        <v>28</v>
      </c>
      <c r="AP4" s="93">
        <v>29</v>
      </c>
      <c r="AQ4" s="93">
        <v>30</v>
      </c>
      <c r="AR4" s="62" t="s">
        <v>250</v>
      </c>
      <c r="AS4" s="91">
        <v>2</v>
      </c>
    </row>
    <row r="5" spans="1:45" ht="15" customHeight="1" x14ac:dyDescent="0.15">
      <c r="A5" s="282" t="s">
        <v>152</v>
      </c>
      <c r="B5" s="283"/>
      <c r="C5" s="284"/>
      <c r="D5" s="253" t="s">
        <v>153</v>
      </c>
      <c r="E5" s="280"/>
      <c r="F5" s="281"/>
      <c r="G5" s="279">
        <v>48</v>
      </c>
      <c r="H5" s="257"/>
      <c r="I5" s="257"/>
      <c r="J5" s="258"/>
      <c r="K5" s="279">
        <v>70</v>
      </c>
      <c r="L5" s="257"/>
      <c r="M5" s="257"/>
      <c r="N5" s="258"/>
      <c r="O5" s="279">
        <v>41</v>
      </c>
      <c r="P5" s="257"/>
      <c r="Q5" s="257"/>
      <c r="R5" s="258"/>
      <c r="S5" s="279">
        <v>67</v>
      </c>
      <c r="T5" s="257"/>
      <c r="U5" s="257"/>
      <c r="V5" s="258"/>
      <c r="W5" s="276">
        <v>49</v>
      </c>
      <c r="X5" s="277"/>
      <c r="Y5" s="277"/>
      <c r="Z5" s="278"/>
      <c r="AA5" s="279">
        <v>56</v>
      </c>
      <c r="AB5" s="257"/>
      <c r="AC5" s="257"/>
      <c r="AD5" s="258"/>
      <c r="AG5" s="62" t="str">
        <f>SUBSTITUTE(D5,"　","")</f>
        <v>出生</v>
      </c>
      <c r="AH5" s="62">
        <f>G5</f>
        <v>48</v>
      </c>
      <c r="AI5" s="62">
        <f>K5</f>
        <v>70</v>
      </c>
      <c r="AJ5" s="62">
        <f>O5</f>
        <v>41</v>
      </c>
      <c r="AK5" s="62">
        <f>S5</f>
        <v>67</v>
      </c>
      <c r="AL5" s="62">
        <f>W5</f>
        <v>49</v>
      </c>
      <c r="AM5" s="62">
        <f>AA5</f>
        <v>56</v>
      </c>
      <c r="AN5" s="62">
        <f>G16</f>
        <v>54</v>
      </c>
      <c r="AO5" s="62">
        <f>K16</f>
        <v>44</v>
      </c>
      <c r="AP5" s="62">
        <f>O16</f>
        <v>43</v>
      </c>
      <c r="AQ5" s="52">
        <f>S16</f>
        <v>44</v>
      </c>
      <c r="AR5" s="62">
        <f>W16</f>
        <v>42</v>
      </c>
      <c r="AS5" s="52">
        <f>AA16</f>
        <v>33</v>
      </c>
    </row>
    <row r="6" spans="1:45" ht="15" customHeight="1" x14ac:dyDescent="0.15">
      <c r="A6" s="285"/>
      <c r="B6" s="286"/>
      <c r="C6" s="287"/>
      <c r="D6" s="253" t="s">
        <v>154</v>
      </c>
      <c r="E6" s="280"/>
      <c r="F6" s="281"/>
      <c r="G6" s="279">
        <v>81</v>
      </c>
      <c r="H6" s="257"/>
      <c r="I6" s="257"/>
      <c r="J6" s="258"/>
      <c r="K6" s="279">
        <v>99</v>
      </c>
      <c r="L6" s="257"/>
      <c r="M6" s="257"/>
      <c r="N6" s="258"/>
      <c r="O6" s="279">
        <v>117</v>
      </c>
      <c r="P6" s="257"/>
      <c r="Q6" s="257"/>
      <c r="R6" s="258"/>
      <c r="S6" s="279">
        <v>101</v>
      </c>
      <c r="T6" s="257"/>
      <c r="U6" s="257"/>
      <c r="V6" s="258"/>
      <c r="W6" s="276">
        <v>99</v>
      </c>
      <c r="X6" s="277"/>
      <c r="Y6" s="277"/>
      <c r="Z6" s="278"/>
      <c r="AA6" s="279">
        <v>87</v>
      </c>
      <c r="AB6" s="257"/>
      <c r="AC6" s="257"/>
      <c r="AD6" s="258"/>
      <c r="AG6" s="62" t="str">
        <f>SUBSTITUTE(D6,"　","")</f>
        <v>死亡</v>
      </c>
      <c r="AH6" s="62">
        <f>G6</f>
        <v>81</v>
      </c>
      <c r="AI6" s="62">
        <f>K6</f>
        <v>99</v>
      </c>
      <c r="AJ6" s="62">
        <f>O6</f>
        <v>117</v>
      </c>
      <c r="AK6" s="62">
        <f>S6</f>
        <v>101</v>
      </c>
      <c r="AL6" s="62">
        <f>W6</f>
        <v>99</v>
      </c>
      <c r="AM6" s="62">
        <f>AA6</f>
        <v>87</v>
      </c>
      <c r="AN6" s="62">
        <f>G17</f>
        <v>106</v>
      </c>
      <c r="AO6" s="62">
        <f>K17</f>
        <v>113</v>
      </c>
      <c r="AP6" s="62">
        <f>O17</f>
        <v>111</v>
      </c>
      <c r="AQ6" s="52">
        <f>S17</f>
        <v>111</v>
      </c>
      <c r="AR6" s="62">
        <f>W17</f>
        <v>102</v>
      </c>
      <c r="AS6" s="52">
        <f>AA17</f>
        <v>99</v>
      </c>
    </row>
    <row r="7" spans="1:45" ht="15" customHeight="1" x14ac:dyDescent="0.15">
      <c r="A7" s="288"/>
      <c r="B7" s="289"/>
      <c r="C7" s="290"/>
      <c r="D7" s="253" t="s">
        <v>155</v>
      </c>
      <c r="E7" s="280"/>
      <c r="F7" s="281"/>
      <c r="G7" s="276">
        <f t="shared" ref="G7:AD7" si="0">G5-G6</f>
        <v>-33</v>
      </c>
      <c r="H7" s="277">
        <f t="shared" si="0"/>
        <v>0</v>
      </c>
      <c r="I7" s="277">
        <f t="shared" si="0"/>
        <v>0</v>
      </c>
      <c r="J7" s="278">
        <f t="shared" si="0"/>
        <v>0</v>
      </c>
      <c r="K7" s="276">
        <f t="shared" si="0"/>
        <v>-29</v>
      </c>
      <c r="L7" s="277">
        <f t="shared" si="0"/>
        <v>0</v>
      </c>
      <c r="M7" s="277">
        <f t="shared" si="0"/>
        <v>0</v>
      </c>
      <c r="N7" s="278">
        <f t="shared" si="0"/>
        <v>0</v>
      </c>
      <c r="O7" s="276">
        <f t="shared" si="0"/>
        <v>-76</v>
      </c>
      <c r="P7" s="277">
        <f t="shared" si="0"/>
        <v>0</v>
      </c>
      <c r="Q7" s="277">
        <f t="shared" si="0"/>
        <v>0</v>
      </c>
      <c r="R7" s="278">
        <f t="shared" si="0"/>
        <v>0</v>
      </c>
      <c r="S7" s="276">
        <f t="shared" si="0"/>
        <v>-34</v>
      </c>
      <c r="T7" s="277">
        <f t="shared" si="0"/>
        <v>0</v>
      </c>
      <c r="U7" s="277">
        <f t="shared" si="0"/>
        <v>0</v>
      </c>
      <c r="V7" s="278">
        <f t="shared" si="0"/>
        <v>0</v>
      </c>
      <c r="W7" s="276">
        <f t="shared" si="0"/>
        <v>-50</v>
      </c>
      <c r="X7" s="277">
        <f t="shared" si="0"/>
        <v>0</v>
      </c>
      <c r="Y7" s="277">
        <f t="shared" si="0"/>
        <v>0</v>
      </c>
      <c r="Z7" s="278">
        <f t="shared" si="0"/>
        <v>0</v>
      </c>
      <c r="AA7" s="276">
        <f t="shared" si="0"/>
        <v>-31</v>
      </c>
      <c r="AB7" s="277">
        <f t="shared" si="0"/>
        <v>0</v>
      </c>
      <c r="AC7" s="277">
        <f t="shared" si="0"/>
        <v>0</v>
      </c>
      <c r="AD7" s="278">
        <f t="shared" si="0"/>
        <v>0</v>
      </c>
      <c r="AG7" s="62"/>
      <c r="AH7" s="62" t="s">
        <v>256</v>
      </c>
      <c r="AI7" s="62">
        <v>22</v>
      </c>
      <c r="AJ7" s="62">
        <v>23</v>
      </c>
      <c r="AK7" s="62">
        <v>24</v>
      </c>
      <c r="AL7" s="62">
        <v>25</v>
      </c>
      <c r="AM7" s="62">
        <v>26</v>
      </c>
      <c r="AN7" s="62">
        <v>27</v>
      </c>
      <c r="AO7" s="62">
        <v>28</v>
      </c>
      <c r="AP7" s="62">
        <v>29</v>
      </c>
      <c r="AQ7" s="62">
        <v>30</v>
      </c>
      <c r="AR7" s="62" t="s">
        <v>258</v>
      </c>
      <c r="AS7" s="93">
        <v>2</v>
      </c>
    </row>
    <row r="8" spans="1:45" ht="15" customHeight="1" x14ac:dyDescent="0.15">
      <c r="A8" s="282" t="s">
        <v>156</v>
      </c>
      <c r="B8" s="283"/>
      <c r="C8" s="284"/>
      <c r="D8" s="253" t="s">
        <v>157</v>
      </c>
      <c r="E8" s="280"/>
      <c r="F8" s="281"/>
      <c r="G8" s="279">
        <v>189</v>
      </c>
      <c r="H8" s="257"/>
      <c r="I8" s="257"/>
      <c r="J8" s="258"/>
      <c r="K8" s="279">
        <v>233</v>
      </c>
      <c r="L8" s="257"/>
      <c r="M8" s="257"/>
      <c r="N8" s="258"/>
      <c r="O8" s="279">
        <v>200</v>
      </c>
      <c r="P8" s="257"/>
      <c r="Q8" s="257"/>
      <c r="R8" s="258"/>
      <c r="S8" s="279">
        <v>229</v>
      </c>
      <c r="T8" s="257"/>
      <c r="U8" s="257"/>
      <c r="V8" s="258"/>
      <c r="W8" s="276">
        <v>209</v>
      </c>
      <c r="X8" s="277"/>
      <c r="Y8" s="277"/>
      <c r="Z8" s="278"/>
      <c r="AA8" s="279">
        <v>195</v>
      </c>
      <c r="AB8" s="257"/>
      <c r="AC8" s="257"/>
      <c r="AD8" s="258"/>
      <c r="AG8" s="62" t="str">
        <f>SUBSTITUTE(D8,"　","")</f>
        <v>転入</v>
      </c>
      <c r="AH8" s="62">
        <f>G8</f>
        <v>189</v>
      </c>
      <c r="AI8" s="62">
        <f>K8</f>
        <v>233</v>
      </c>
      <c r="AJ8" s="62">
        <f>O8</f>
        <v>200</v>
      </c>
      <c r="AK8" s="62">
        <f>S8</f>
        <v>229</v>
      </c>
      <c r="AL8" s="62">
        <f>W8</f>
        <v>209</v>
      </c>
      <c r="AM8" s="62">
        <f>AA8</f>
        <v>195</v>
      </c>
      <c r="AN8" s="62">
        <f>G19</f>
        <v>184</v>
      </c>
      <c r="AO8" s="62">
        <f>K19</f>
        <v>209</v>
      </c>
      <c r="AP8" s="62">
        <f>O19</f>
        <v>186</v>
      </c>
      <c r="AQ8" s="52">
        <f>S19</f>
        <v>183</v>
      </c>
      <c r="AR8" s="62">
        <f>W19</f>
        <v>203</v>
      </c>
      <c r="AS8" s="91">
        <f>AA19</f>
        <v>150</v>
      </c>
    </row>
    <row r="9" spans="1:45" ht="15" customHeight="1" x14ac:dyDescent="0.15">
      <c r="A9" s="285"/>
      <c r="B9" s="286"/>
      <c r="C9" s="287"/>
      <c r="D9" s="279" t="s">
        <v>158</v>
      </c>
      <c r="E9" s="257"/>
      <c r="F9" s="258"/>
      <c r="G9" s="279">
        <v>76</v>
      </c>
      <c r="H9" s="257"/>
      <c r="I9" s="257"/>
      <c r="J9" s="258"/>
      <c r="K9" s="279">
        <v>85</v>
      </c>
      <c r="L9" s="257"/>
      <c r="M9" s="257"/>
      <c r="N9" s="258"/>
      <c r="O9" s="279">
        <v>95</v>
      </c>
      <c r="P9" s="257"/>
      <c r="Q9" s="257"/>
      <c r="R9" s="258"/>
      <c r="S9" s="279">
        <v>101</v>
      </c>
      <c r="T9" s="257"/>
      <c r="U9" s="257"/>
      <c r="V9" s="258"/>
      <c r="W9" s="276">
        <v>76</v>
      </c>
      <c r="X9" s="277"/>
      <c r="Y9" s="277"/>
      <c r="Z9" s="278"/>
      <c r="AA9" s="279">
        <v>90</v>
      </c>
      <c r="AB9" s="257"/>
      <c r="AC9" s="257"/>
      <c r="AD9" s="258"/>
      <c r="AG9" s="62" t="str">
        <f>SUBSTITUTE(D10,"　","")</f>
        <v>転出</v>
      </c>
      <c r="AH9" s="62">
        <f>G10</f>
        <v>270</v>
      </c>
      <c r="AI9" s="62">
        <f>K10</f>
        <v>248</v>
      </c>
      <c r="AJ9" s="62">
        <f>O10</f>
        <v>217</v>
      </c>
      <c r="AK9" s="62">
        <f>S10</f>
        <v>220</v>
      </c>
      <c r="AL9" s="62">
        <f>W10</f>
        <v>285</v>
      </c>
      <c r="AM9" s="62">
        <f>AA10</f>
        <v>220</v>
      </c>
      <c r="AN9" s="62">
        <f>G21</f>
        <v>231</v>
      </c>
      <c r="AO9" s="62">
        <f>K21</f>
        <v>212</v>
      </c>
      <c r="AP9" s="62">
        <f>O21</f>
        <v>187</v>
      </c>
      <c r="AQ9" s="52">
        <f>S21</f>
        <v>250</v>
      </c>
      <c r="AR9" s="62">
        <f>W21</f>
        <v>246</v>
      </c>
      <c r="AS9" s="91">
        <f>AA21</f>
        <v>201</v>
      </c>
    </row>
    <row r="10" spans="1:45" ht="15" customHeight="1" x14ac:dyDescent="0.15">
      <c r="A10" s="285"/>
      <c r="B10" s="286"/>
      <c r="C10" s="287"/>
      <c r="D10" s="253" t="s">
        <v>159</v>
      </c>
      <c r="E10" s="280"/>
      <c r="F10" s="281"/>
      <c r="G10" s="279">
        <v>270</v>
      </c>
      <c r="H10" s="257"/>
      <c r="I10" s="257"/>
      <c r="J10" s="258"/>
      <c r="K10" s="279">
        <v>248</v>
      </c>
      <c r="L10" s="257"/>
      <c r="M10" s="257"/>
      <c r="N10" s="258"/>
      <c r="O10" s="279">
        <v>217</v>
      </c>
      <c r="P10" s="257"/>
      <c r="Q10" s="257"/>
      <c r="R10" s="258"/>
      <c r="S10" s="279">
        <v>220</v>
      </c>
      <c r="T10" s="257"/>
      <c r="U10" s="257"/>
      <c r="V10" s="258"/>
      <c r="W10" s="276">
        <v>285</v>
      </c>
      <c r="X10" s="277"/>
      <c r="Y10" s="277"/>
      <c r="Z10" s="278"/>
      <c r="AA10" s="279">
        <v>220</v>
      </c>
      <c r="AB10" s="257"/>
      <c r="AC10" s="257"/>
      <c r="AD10" s="258"/>
    </row>
    <row r="11" spans="1:45" ht="15" customHeight="1" x14ac:dyDescent="0.15">
      <c r="A11" s="285"/>
      <c r="B11" s="286"/>
      <c r="C11" s="287"/>
      <c r="D11" s="279" t="s">
        <v>158</v>
      </c>
      <c r="E11" s="257"/>
      <c r="F11" s="258"/>
      <c r="G11" s="279">
        <v>102</v>
      </c>
      <c r="H11" s="257"/>
      <c r="I11" s="257"/>
      <c r="J11" s="258"/>
      <c r="K11" s="279">
        <v>110</v>
      </c>
      <c r="L11" s="257"/>
      <c r="M11" s="257"/>
      <c r="N11" s="258"/>
      <c r="O11" s="279">
        <v>84</v>
      </c>
      <c r="P11" s="257"/>
      <c r="Q11" s="257"/>
      <c r="R11" s="258"/>
      <c r="S11" s="279">
        <v>88</v>
      </c>
      <c r="T11" s="257"/>
      <c r="U11" s="257"/>
      <c r="V11" s="258"/>
      <c r="W11" s="276">
        <v>122</v>
      </c>
      <c r="X11" s="277"/>
      <c r="Y11" s="277"/>
      <c r="Z11" s="278"/>
      <c r="AA11" s="279">
        <v>101</v>
      </c>
      <c r="AB11" s="257"/>
      <c r="AC11" s="257"/>
      <c r="AD11" s="258"/>
      <c r="AI11" s="82"/>
      <c r="AJ11" s="82"/>
      <c r="AK11" s="82"/>
      <c r="AL11" s="82"/>
    </row>
    <row r="12" spans="1:45" ht="15" customHeight="1" x14ac:dyDescent="0.15">
      <c r="A12" s="285"/>
      <c r="B12" s="286"/>
      <c r="C12" s="287"/>
      <c r="D12" s="253" t="s">
        <v>155</v>
      </c>
      <c r="E12" s="280"/>
      <c r="F12" s="281"/>
      <c r="G12" s="276">
        <f t="shared" ref="G12:AD12" si="1">G8-G10</f>
        <v>-81</v>
      </c>
      <c r="H12" s="277">
        <f t="shared" si="1"/>
        <v>0</v>
      </c>
      <c r="I12" s="277">
        <f t="shared" si="1"/>
        <v>0</v>
      </c>
      <c r="J12" s="278">
        <f t="shared" si="1"/>
        <v>0</v>
      </c>
      <c r="K12" s="276">
        <f t="shared" si="1"/>
        <v>-15</v>
      </c>
      <c r="L12" s="277">
        <f t="shared" si="1"/>
        <v>0</v>
      </c>
      <c r="M12" s="277">
        <f t="shared" si="1"/>
        <v>0</v>
      </c>
      <c r="N12" s="278">
        <f t="shared" si="1"/>
        <v>0</v>
      </c>
      <c r="O12" s="276">
        <f t="shared" si="1"/>
        <v>-17</v>
      </c>
      <c r="P12" s="277">
        <f t="shared" si="1"/>
        <v>0</v>
      </c>
      <c r="Q12" s="277">
        <f t="shared" si="1"/>
        <v>0</v>
      </c>
      <c r="R12" s="278">
        <f t="shared" si="1"/>
        <v>0</v>
      </c>
      <c r="S12" s="276">
        <f t="shared" si="1"/>
        <v>9</v>
      </c>
      <c r="T12" s="277">
        <f t="shared" si="1"/>
        <v>0</v>
      </c>
      <c r="U12" s="277">
        <f t="shared" si="1"/>
        <v>0</v>
      </c>
      <c r="V12" s="278">
        <f t="shared" si="1"/>
        <v>0</v>
      </c>
      <c r="W12" s="276">
        <f t="shared" si="1"/>
        <v>-76</v>
      </c>
      <c r="X12" s="277">
        <f t="shared" si="1"/>
        <v>0</v>
      </c>
      <c r="Y12" s="277">
        <f t="shared" si="1"/>
        <v>0</v>
      </c>
      <c r="Z12" s="278">
        <f t="shared" si="1"/>
        <v>0</v>
      </c>
      <c r="AA12" s="276">
        <f t="shared" si="1"/>
        <v>-25</v>
      </c>
      <c r="AB12" s="277">
        <f t="shared" si="1"/>
        <v>0</v>
      </c>
      <c r="AC12" s="277">
        <f t="shared" si="1"/>
        <v>0</v>
      </c>
      <c r="AD12" s="278">
        <f t="shared" si="1"/>
        <v>0</v>
      </c>
      <c r="AI12" s="34"/>
      <c r="AJ12" s="34"/>
      <c r="AK12" s="34"/>
      <c r="AL12" s="34"/>
    </row>
    <row r="13" spans="1:45" ht="15" customHeight="1" x14ac:dyDescent="0.15">
      <c r="A13" s="253" t="s">
        <v>160</v>
      </c>
      <c r="B13" s="280"/>
      <c r="C13" s="280"/>
      <c r="D13" s="280"/>
      <c r="E13" s="280"/>
      <c r="F13" s="281"/>
      <c r="G13" s="276">
        <f t="shared" ref="G13:AD13" si="2">G7+G12</f>
        <v>-114</v>
      </c>
      <c r="H13" s="277">
        <f t="shared" si="2"/>
        <v>0</v>
      </c>
      <c r="I13" s="277">
        <f t="shared" si="2"/>
        <v>0</v>
      </c>
      <c r="J13" s="278">
        <f t="shared" si="2"/>
        <v>0</v>
      </c>
      <c r="K13" s="276">
        <f t="shared" si="2"/>
        <v>-44</v>
      </c>
      <c r="L13" s="277">
        <f t="shared" si="2"/>
        <v>0</v>
      </c>
      <c r="M13" s="277">
        <f t="shared" si="2"/>
        <v>0</v>
      </c>
      <c r="N13" s="278">
        <f t="shared" si="2"/>
        <v>0</v>
      </c>
      <c r="O13" s="276">
        <f t="shared" si="2"/>
        <v>-93</v>
      </c>
      <c r="P13" s="277">
        <f t="shared" si="2"/>
        <v>0</v>
      </c>
      <c r="Q13" s="277">
        <f t="shared" si="2"/>
        <v>0</v>
      </c>
      <c r="R13" s="278">
        <f t="shared" si="2"/>
        <v>0</v>
      </c>
      <c r="S13" s="276">
        <f t="shared" si="2"/>
        <v>-25</v>
      </c>
      <c r="T13" s="277">
        <f t="shared" si="2"/>
        <v>0</v>
      </c>
      <c r="U13" s="277">
        <f t="shared" si="2"/>
        <v>0</v>
      </c>
      <c r="V13" s="278">
        <f t="shared" si="2"/>
        <v>0</v>
      </c>
      <c r="W13" s="276">
        <f t="shared" si="2"/>
        <v>-126</v>
      </c>
      <c r="X13" s="277">
        <f t="shared" si="2"/>
        <v>0</v>
      </c>
      <c r="Y13" s="277">
        <f t="shared" si="2"/>
        <v>0</v>
      </c>
      <c r="Z13" s="278">
        <f t="shared" si="2"/>
        <v>0</v>
      </c>
      <c r="AA13" s="276">
        <f t="shared" si="2"/>
        <v>-56</v>
      </c>
      <c r="AB13" s="277">
        <f t="shared" si="2"/>
        <v>0</v>
      </c>
      <c r="AC13" s="277">
        <f t="shared" si="2"/>
        <v>0</v>
      </c>
      <c r="AD13" s="278">
        <f t="shared" si="2"/>
        <v>0</v>
      </c>
      <c r="AI13" s="34"/>
      <c r="AJ13" s="34"/>
      <c r="AK13" s="34"/>
      <c r="AL13" s="34"/>
    </row>
    <row r="14" spans="1:45" ht="13.5" customHeigh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I14" s="94"/>
      <c r="AJ14" s="94"/>
      <c r="AK14" s="94"/>
      <c r="AL14" s="94"/>
    </row>
    <row r="15" spans="1:45" ht="15" customHeight="1" x14ac:dyDescent="0.15">
      <c r="A15" s="273" t="s">
        <v>34</v>
      </c>
      <c r="B15" s="274"/>
      <c r="C15" s="274"/>
      <c r="D15" s="274"/>
      <c r="E15" s="274"/>
      <c r="F15" s="275"/>
      <c r="G15" s="270" t="s">
        <v>165</v>
      </c>
      <c r="H15" s="271"/>
      <c r="I15" s="271"/>
      <c r="J15" s="272"/>
      <c r="K15" s="270" t="s">
        <v>166</v>
      </c>
      <c r="L15" s="271"/>
      <c r="M15" s="271"/>
      <c r="N15" s="272"/>
      <c r="O15" s="270" t="s">
        <v>168</v>
      </c>
      <c r="P15" s="271"/>
      <c r="Q15" s="271"/>
      <c r="R15" s="272"/>
      <c r="S15" s="270" t="s">
        <v>243</v>
      </c>
      <c r="T15" s="271"/>
      <c r="U15" s="271"/>
      <c r="V15" s="272"/>
      <c r="W15" s="270" t="s">
        <v>249</v>
      </c>
      <c r="X15" s="271"/>
      <c r="Y15" s="271"/>
      <c r="Z15" s="272"/>
      <c r="AA15" s="270" t="s">
        <v>254</v>
      </c>
      <c r="AB15" s="271"/>
      <c r="AC15" s="271"/>
      <c r="AD15" s="272"/>
      <c r="AE15" s="35"/>
      <c r="AI15" s="34"/>
      <c r="AJ15" s="34"/>
      <c r="AK15" s="34"/>
      <c r="AL15" s="34"/>
    </row>
    <row r="16" spans="1:45" ht="15" customHeight="1" x14ac:dyDescent="0.15">
      <c r="A16" s="282" t="s">
        <v>152</v>
      </c>
      <c r="B16" s="283"/>
      <c r="C16" s="284"/>
      <c r="D16" s="253" t="s">
        <v>153</v>
      </c>
      <c r="E16" s="280"/>
      <c r="F16" s="281"/>
      <c r="G16" s="279">
        <v>54</v>
      </c>
      <c r="H16" s="257"/>
      <c r="I16" s="257"/>
      <c r="J16" s="258"/>
      <c r="K16" s="279">
        <v>44</v>
      </c>
      <c r="L16" s="257"/>
      <c r="M16" s="257"/>
      <c r="N16" s="258"/>
      <c r="O16" s="279">
        <v>43</v>
      </c>
      <c r="P16" s="257"/>
      <c r="Q16" s="257"/>
      <c r="R16" s="258"/>
      <c r="S16" s="279">
        <v>44</v>
      </c>
      <c r="T16" s="257"/>
      <c r="U16" s="257"/>
      <c r="V16" s="258"/>
      <c r="W16" s="279">
        <v>42</v>
      </c>
      <c r="X16" s="257"/>
      <c r="Y16" s="257"/>
      <c r="Z16" s="258"/>
      <c r="AA16" s="279">
        <v>33</v>
      </c>
      <c r="AB16" s="257"/>
      <c r="AC16" s="257"/>
      <c r="AD16" s="258"/>
      <c r="AI16" s="34"/>
      <c r="AJ16" s="34"/>
      <c r="AK16" s="34"/>
      <c r="AL16" s="34"/>
    </row>
    <row r="17" spans="1:38" ht="15" customHeight="1" x14ac:dyDescent="0.15">
      <c r="A17" s="285"/>
      <c r="B17" s="286"/>
      <c r="C17" s="287"/>
      <c r="D17" s="253" t="s">
        <v>154</v>
      </c>
      <c r="E17" s="280"/>
      <c r="F17" s="281"/>
      <c r="G17" s="279">
        <v>106</v>
      </c>
      <c r="H17" s="257"/>
      <c r="I17" s="257"/>
      <c r="J17" s="258"/>
      <c r="K17" s="279">
        <v>113</v>
      </c>
      <c r="L17" s="257"/>
      <c r="M17" s="257"/>
      <c r="N17" s="258"/>
      <c r="O17" s="279">
        <v>111</v>
      </c>
      <c r="P17" s="257"/>
      <c r="Q17" s="257"/>
      <c r="R17" s="258"/>
      <c r="S17" s="279">
        <v>111</v>
      </c>
      <c r="T17" s="257"/>
      <c r="U17" s="257"/>
      <c r="V17" s="258"/>
      <c r="W17" s="279">
        <v>102</v>
      </c>
      <c r="X17" s="257"/>
      <c r="Y17" s="257"/>
      <c r="Z17" s="258"/>
      <c r="AA17" s="279">
        <v>99</v>
      </c>
      <c r="AB17" s="257"/>
      <c r="AC17" s="257"/>
      <c r="AD17" s="258"/>
      <c r="AI17" s="34"/>
      <c r="AJ17" s="34"/>
      <c r="AK17" s="34"/>
      <c r="AL17" s="34"/>
    </row>
    <row r="18" spans="1:38" ht="15" customHeight="1" x14ac:dyDescent="0.15">
      <c r="A18" s="288"/>
      <c r="B18" s="289"/>
      <c r="C18" s="290"/>
      <c r="D18" s="253" t="s">
        <v>155</v>
      </c>
      <c r="E18" s="280"/>
      <c r="F18" s="281"/>
      <c r="G18" s="276">
        <f t="shared" ref="G18:V18" si="3">G16-G17</f>
        <v>-52</v>
      </c>
      <c r="H18" s="277">
        <f t="shared" si="3"/>
        <v>0</v>
      </c>
      <c r="I18" s="277">
        <f t="shared" si="3"/>
        <v>0</v>
      </c>
      <c r="J18" s="278">
        <f t="shared" si="3"/>
        <v>0</v>
      </c>
      <c r="K18" s="276">
        <f t="shared" si="3"/>
        <v>-69</v>
      </c>
      <c r="L18" s="277">
        <f t="shared" si="3"/>
        <v>0</v>
      </c>
      <c r="M18" s="277">
        <f t="shared" si="3"/>
        <v>0</v>
      </c>
      <c r="N18" s="278">
        <f t="shared" si="3"/>
        <v>0</v>
      </c>
      <c r="O18" s="276">
        <f t="shared" si="3"/>
        <v>-68</v>
      </c>
      <c r="P18" s="277">
        <f t="shared" si="3"/>
        <v>0</v>
      </c>
      <c r="Q18" s="277">
        <f t="shared" si="3"/>
        <v>0</v>
      </c>
      <c r="R18" s="278">
        <f t="shared" si="3"/>
        <v>0</v>
      </c>
      <c r="S18" s="276">
        <f t="shared" si="3"/>
        <v>-67</v>
      </c>
      <c r="T18" s="277">
        <f t="shared" si="3"/>
        <v>0</v>
      </c>
      <c r="U18" s="277">
        <f t="shared" si="3"/>
        <v>0</v>
      </c>
      <c r="V18" s="278">
        <f t="shared" si="3"/>
        <v>0</v>
      </c>
      <c r="W18" s="276">
        <f t="shared" ref="W18:Z18" si="4">W16-W17</f>
        <v>-60</v>
      </c>
      <c r="X18" s="277">
        <f t="shared" si="4"/>
        <v>0</v>
      </c>
      <c r="Y18" s="277">
        <f t="shared" si="4"/>
        <v>0</v>
      </c>
      <c r="Z18" s="278">
        <f t="shared" si="4"/>
        <v>0</v>
      </c>
      <c r="AA18" s="276">
        <f>AA16-AA17</f>
        <v>-66</v>
      </c>
      <c r="AB18" s="277">
        <f>AB16-AB17</f>
        <v>0</v>
      </c>
      <c r="AC18" s="277">
        <f>AC16-AC17</f>
        <v>0</v>
      </c>
      <c r="AD18" s="278">
        <f>AD16-AD17</f>
        <v>0</v>
      </c>
      <c r="AI18" s="34"/>
      <c r="AJ18" s="34"/>
      <c r="AK18" s="34"/>
      <c r="AL18" s="34"/>
    </row>
    <row r="19" spans="1:38" ht="15" customHeight="1" x14ac:dyDescent="0.15">
      <c r="A19" s="282" t="s">
        <v>156</v>
      </c>
      <c r="B19" s="283"/>
      <c r="C19" s="284"/>
      <c r="D19" s="253" t="s">
        <v>157</v>
      </c>
      <c r="E19" s="280"/>
      <c r="F19" s="281"/>
      <c r="G19" s="279">
        <v>184</v>
      </c>
      <c r="H19" s="257"/>
      <c r="I19" s="257"/>
      <c r="J19" s="258"/>
      <c r="K19" s="279">
        <v>209</v>
      </c>
      <c r="L19" s="257"/>
      <c r="M19" s="257"/>
      <c r="N19" s="258"/>
      <c r="O19" s="279">
        <v>186</v>
      </c>
      <c r="P19" s="257"/>
      <c r="Q19" s="257"/>
      <c r="R19" s="258"/>
      <c r="S19" s="279">
        <v>183</v>
      </c>
      <c r="T19" s="257"/>
      <c r="U19" s="257"/>
      <c r="V19" s="258"/>
      <c r="W19" s="279">
        <v>203</v>
      </c>
      <c r="X19" s="257"/>
      <c r="Y19" s="257"/>
      <c r="Z19" s="258"/>
      <c r="AA19" s="279">
        <v>150</v>
      </c>
      <c r="AB19" s="257"/>
      <c r="AC19" s="257"/>
      <c r="AD19" s="258"/>
      <c r="AI19" s="94"/>
      <c r="AJ19" s="94"/>
      <c r="AK19" s="94"/>
      <c r="AL19" s="94"/>
    </row>
    <row r="20" spans="1:38" ht="15" customHeight="1" x14ac:dyDescent="0.15">
      <c r="A20" s="285"/>
      <c r="B20" s="286"/>
      <c r="C20" s="287"/>
      <c r="D20" s="279" t="s">
        <v>158</v>
      </c>
      <c r="E20" s="257"/>
      <c r="F20" s="258"/>
      <c r="G20" s="279">
        <v>66</v>
      </c>
      <c r="H20" s="257"/>
      <c r="I20" s="257"/>
      <c r="J20" s="258"/>
      <c r="K20" s="279">
        <v>96</v>
      </c>
      <c r="L20" s="257"/>
      <c r="M20" s="257"/>
      <c r="N20" s="258"/>
      <c r="O20" s="279">
        <v>80</v>
      </c>
      <c r="P20" s="257"/>
      <c r="Q20" s="257"/>
      <c r="R20" s="258"/>
      <c r="S20" s="279">
        <v>91</v>
      </c>
      <c r="T20" s="257"/>
      <c r="U20" s="257"/>
      <c r="V20" s="258"/>
      <c r="W20" s="279">
        <v>110</v>
      </c>
      <c r="X20" s="257"/>
      <c r="Y20" s="257"/>
      <c r="Z20" s="258"/>
      <c r="AA20" s="279">
        <v>72</v>
      </c>
      <c r="AB20" s="257"/>
      <c r="AC20" s="257"/>
      <c r="AD20" s="258"/>
      <c r="AI20" s="94"/>
      <c r="AJ20" s="94"/>
      <c r="AK20" s="94"/>
      <c r="AL20" s="94"/>
    </row>
    <row r="21" spans="1:38" ht="15" customHeight="1" x14ac:dyDescent="0.15">
      <c r="A21" s="285"/>
      <c r="B21" s="286"/>
      <c r="C21" s="287"/>
      <c r="D21" s="253" t="s">
        <v>159</v>
      </c>
      <c r="E21" s="280"/>
      <c r="F21" s="281"/>
      <c r="G21" s="279">
        <v>231</v>
      </c>
      <c r="H21" s="257"/>
      <c r="I21" s="257"/>
      <c r="J21" s="258"/>
      <c r="K21" s="279">
        <v>212</v>
      </c>
      <c r="L21" s="257"/>
      <c r="M21" s="257"/>
      <c r="N21" s="258"/>
      <c r="O21" s="279">
        <v>187</v>
      </c>
      <c r="P21" s="257"/>
      <c r="Q21" s="257"/>
      <c r="R21" s="258"/>
      <c r="S21" s="279">
        <v>250</v>
      </c>
      <c r="T21" s="257"/>
      <c r="U21" s="257"/>
      <c r="V21" s="258"/>
      <c r="W21" s="279">
        <v>246</v>
      </c>
      <c r="X21" s="257"/>
      <c r="Y21" s="257"/>
      <c r="Z21" s="258"/>
      <c r="AA21" s="279">
        <v>201</v>
      </c>
      <c r="AB21" s="257"/>
      <c r="AC21" s="257"/>
      <c r="AD21" s="258"/>
      <c r="AE21" s="55"/>
    </row>
    <row r="22" spans="1:38" ht="15" customHeight="1" x14ac:dyDescent="0.15">
      <c r="A22" s="285"/>
      <c r="B22" s="286"/>
      <c r="C22" s="287"/>
      <c r="D22" s="279" t="s">
        <v>158</v>
      </c>
      <c r="E22" s="257"/>
      <c r="F22" s="258"/>
      <c r="G22" s="279">
        <v>96</v>
      </c>
      <c r="H22" s="257"/>
      <c r="I22" s="257"/>
      <c r="J22" s="258"/>
      <c r="K22" s="279">
        <v>81</v>
      </c>
      <c r="L22" s="257"/>
      <c r="M22" s="257"/>
      <c r="N22" s="258"/>
      <c r="O22" s="279">
        <v>93</v>
      </c>
      <c r="P22" s="257"/>
      <c r="Q22" s="257"/>
      <c r="R22" s="258"/>
      <c r="S22" s="279">
        <v>116</v>
      </c>
      <c r="T22" s="257"/>
      <c r="U22" s="257"/>
      <c r="V22" s="258"/>
      <c r="W22" s="279">
        <v>127</v>
      </c>
      <c r="X22" s="257"/>
      <c r="Y22" s="257"/>
      <c r="Z22" s="258"/>
      <c r="AA22" s="279">
        <v>100</v>
      </c>
      <c r="AB22" s="257"/>
      <c r="AC22" s="257"/>
      <c r="AD22" s="258"/>
    </row>
    <row r="23" spans="1:38" ht="15" customHeight="1" x14ac:dyDescent="0.15">
      <c r="A23" s="285"/>
      <c r="B23" s="286"/>
      <c r="C23" s="287"/>
      <c r="D23" s="253" t="s">
        <v>155</v>
      </c>
      <c r="E23" s="280"/>
      <c r="F23" s="281"/>
      <c r="G23" s="276">
        <f t="shared" ref="G23:V23" si="5">G19-G21</f>
        <v>-47</v>
      </c>
      <c r="H23" s="277">
        <f t="shared" si="5"/>
        <v>0</v>
      </c>
      <c r="I23" s="277">
        <f t="shared" si="5"/>
        <v>0</v>
      </c>
      <c r="J23" s="278">
        <f t="shared" si="5"/>
        <v>0</v>
      </c>
      <c r="K23" s="276">
        <f t="shared" si="5"/>
        <v>-3</v>
      </c>
      <c r="L23" s="277">
        <f t="shared" si="5"/>
        <v>0</v>
      </c>
      <c r="M23" s="277">
        <f t="shared" si="5"/>
        <v>0</v>
      </c>
      <c r="N23" s="278">
        <f t="shared" si="5"/>
        <v>0</v>
      </c>
      <c r="O23" s="276">
        <f t="shared" si="5"/>
        <v>-1</v>
      </c>
      <c r="P23" s="277">
        <f t="shared" si="5"/>
        <v>0</v>
      </c>
      <c r="Q23" s="277">
        <f t="shared" si="5"/>
        <v>0</v>
      </c>
      <c r="R23" s="278">
        <f t="shared" si="5"/>
        <v>0</v>
      </c>
      <c r="S23" s="276">
        <f t="shared" si="5"/>
        <v>-67</v>
      </c>
      <c r="T23" s="277">
        <f t="shared" si="5"/>
        <v>0</v>
      </c>
      <c r="U23" s="277">
        <f t="shared" si="5"/>
        <v>0</v>
      </c>
      <c r="V23" s="278">
        <f t="shared" si="5"/>
        <v>0</v>
      </c>
      <c r="W23" s="276">
        <f t="shared" ref="W23:Z23" si="6">W19-W21</f>
        <v>-43</v>
      </c>
      <c r="X23" s="277">
        <f t="shared" si="6"/>
        <v>0</v>
      </c>
      <c r="Y23" s="277">
        <f t="shared" si="6"/>
        <v>0</v>
      </c>
      <c r="Z23" s="278">
        <f t="shared" si="6"/>
        <v>0</v>
      </c>
      <c r="AA23" s="276">
        <f>AA19-AA21</f>
        <v>-51</v>
      </c>
      <c r="AB23" s="277">
        <f>AB19-AB21</f>
        <v>0</v>
      </c>
      <c r="AC23" s="277">
        <f>AC19-AC21</f>
        <v>0</v>
      </c>
      <c r="AD23" s="278">
        <f>AD19-AD21</f>
        <v>0</v>
      </c>
    </row>
    <row r="24" spans="1:38" ht="15" customHeight="1" x14ac:dyDescent="0.15">
      <c r="A24" s="253" t="s">
        <v>160</v>
      </c>
      <c r="B24" s="280"/>
      <c r="C24" s="280"/>
      <c r="D24" s="280"/>
      <c r="E24" s="280"/>
      <c r="F24" s="281"/>
      <c r="G24" s="276">
        <f t="shared" ref="G24:V24" si="7">G18+G23</f>
        <v>-99</v>
      </c>
      <c r="H24" s="277">
        <f t="shared" si="7"/>
        <v>0</v>
      </c>
      <c r="I24" s="277">
        <f t="shared" si="7"/>
        <v>0</v>
      </c>
      <c r="J24" s="278">
        <f t="shared" si="7"/>
        <v>0</v>
      </c>
      <c r="K24" s="276">
        <f t="shared" si="7"/>
        <v>-72</v>
      </c>
      <c r="L24" s="277">
        <f t="shared" si="7"/>
        <v>0</v>
      </c>
      <c r="M24" s="277">
        <f t="shared" si="7"/>
        <v>0</v>
      </c>
      <c r="N24" s="278">
        <f t="shared" si="7"/>
        <v>0</v>
      </c>
      <c r="O24" s="276">
        <f t="shared" si="7"/>
        <v>-69</v>
      </c>
      <c r="P24" s="277">
        <f t="shared" si="7"/>
        <v>0</v>
      </c>
      <c r="Q24" s="277">
        <f t="shared" si="7"/>
        <v>0</v>
      </c>
      <c r="R24" s="278">
        <f t="shared" si="7"/>
        <v>0</v>
      </c>
      <c r="S24" s="276">
        <f t="shared" si="7"/>
        <v>-134</v>
      </c>
      <c r="T24" s="277">
        <f t="shared" si="7"/>
        <v>0</v>
      </c>
      <c r="U24" s="277">
        <f t="shared" si="7"/>
        <v>0</v>
      </c>
      <c r="V24" s="278">
        <f t="shared" si="7"/>
        <v>0</v>
      </c>
      <c r="W24" s="276">
        <f t="shared" ref="W24:Z24" si="8">W18+W23</f>
        <v>-103</v>
      </c>
      <c r="X24" s="277">
        <f t="shared" si="8"/>
        <v>0</v>
      </c>
      <c r="Y24" s="277">
        <f t="shared" si="8"/>
        <v>0</v>
      </c>
      <c r="Z24" s="278">
        <f t="shared" si="8"/>
        <v>0</v>
      </c>
      <c r="AA24" s="276">
        <f>AA18+AA23</f>
        <v>-117</v>
      </c>
      <c r="AB24" s="277">
        <f>AB18+AB23</f>
        <v>0</v>
      </c>
      <c r="AC24" s="277">
        <f>AC18+AC23</f>
        <v>0</v>
      </c>
      <c r="AD24" s="278">
        <f>AD18+AD23</f>
        <v>0</v>
      </c>
    </row>
    <row r="25" spans="1:38" ht="13.5" customHeight="1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64"/>
    </row>
    <row r="26" spans="1:38" ht="14.25" customHeight="1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3"/>
      <c r="AE26" s="61"/>
    </row>
    <row r="27" spans="1:38" ht="14.25" customHeight="1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E27" s="61"/>
    </row>
    <row r="28" spans="1:38" ht="14.25" customHeight="1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38" ht="14.25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38" ht="14.25" customHeight="1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8" ht="14.25" customHeight="1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38" ht="14.25" customHeight="1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4.25" customHeight="1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4.25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4.25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4.2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4.25" customHeight="1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4.25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4.25" customHeight="1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4.2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4.2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4.25" customHeight="1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4.2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4.25" customHeight="1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4.25" customHeight="1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4.25" customHeight="1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4.25" customHeight="1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4.25" customHeight="1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4.25" customHeight="1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4.25" customHeight="1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4.25" customHeight="1" x14ac:dyDescent="0.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4.25" customHeight="1" x14ac:dyDescent="0.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</sheetData>
  <mergeCells count="144">
    <mergeCell ref="G23:J23"/>
    <mergeCell ref="G4:J4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W21:Z21"/>
    <mergeCell ref="A8:C12"/>
    <mergeCell ref="D8:F8"/>
    <mergeCell ref="AA22:AD22"/>
    <mergeCell ref="AA23:AD23"/>
    <mergeCell ref="A24:F24"/>
    <mergeCell ref="W13:Z13"/>
    <mergeCell ref="AA13:AD13"/>
    <mergeCell ref="K24:N24"/>
    <mergeCell ref="O24:R24"/>
    <mergeCell ref="S24:V24"/>
    <mergeCell ref="D23:F23"/>
    <mergeCell ref="AA24:AD24"/>
    <mergeCell ref="G15:J15"/>
    <mergeCell ref="K15:N15"/>
    <mergeCell ref="G16:J16"/>
    <mergeCell ref="G17:J17"/>
    <mergeCell ref="G18:J18"/>
    <mergeCell ref="G19:J19"/>
    <mergeCell ref="K19:N19"/>
    <mergeCell ref="G20:J20"/>
    <mergeCell ref="AA8:AD8"/>
    <mergeCell ref="G21:J21"/>
    <mergeCell ref="G22:J22"/>
    <mergeCell ref="S19:V19"/>
    <mergeCell ref="AA6:AD6"/>
    <mergeCell ref="K21:N21"/>
    <mergeCell ref="O21:R21"/>
    <mergeCell ref="D21:F21"/>
    <mergeCell ref="W24:Z24"/>
    <mergeCell ref="S23:V23"/>
    <mergeCell ref="W23:Z23"/>
    <mergeCell ref="W22:Z22"/>
    <mergeCell ref="A13:F13"/>
    <mergeCell ref="A16:C18"/>
    <mergeCell ref="D17:F17"/>
    <mergeCell ref="A15:F15"/>
    <mergeCell ref="A19:C23"/>
    <mergeCell ref="D19:F19"/>
    <mergeCell ref="D20:F20"/>
    <mergeCell ref="D18:F18"/>
    <mergeCell ref="S21:V21"/>
    <mergeCell ref="D22:F22"/>
    <mergeCell ref="G24:J24"/>
    <mergeCell ref="O15:R15"/>
    <mergeCell ref="O19:R19"/>
    <mergeCell ref="O20:R20"/>
    <mergeCell ref="K23:N23"/>
    <mergeCell ref="O23:R23"/>
    <mergeCell ref="K22:N22"/>
    <mergeCell ref="O22:R22"/>
    <mergeCell ref="S22:V22"/>
    <mergeCell ref="AA15:AD15"/>
    <mergeCell ref="AA16:AD16"/>
    <mergeCell ref="AA17:AD17"/>
    <mergeCell ref="AA18:AD18"/>
    <mergeCell ref="AA19:AD19"/>
    <mergeCell ref="AA20:AD20"/>
    <mergeCell ref="AA21:AD21"/>
    <mergeCell ref="S20:V20"/>
    <mergeCell ref="S18:V18"/>
    <mergeCell ref="K20:N20"/>
    <mergeCell ref="W20:Z20"/>
    <mergeCell ref="W19:Z19"/>
    <mergeCell ref="K17:N17"/>
    <mergeCell ref="O17:R17"/>
    <mergeCell ref="S17:V17"/>
    <mergeCell ref="S15:V15"/>
    <mergeCell ref="K16:N16"/>
    <mergeCell ref="O16:R16"/>
    <mergeCell ref="S16:V16"/>
    <mergeCell ref="W18:Z18"/>
    <mergeCell ref="S13:V13"/>
    <mergeCell ref="K11:N11"/>
    <mergeCell ref="O11:R11"/>
    <mergeCell ref="S11:V11"/>
    <mergeCell ref="AA10:AD10"/>
    <mergeCell ref="W12:Z12"/>
    <mergeCell ref="K12:N12"/>
    <mergeCell ref="O12:R12"/>
    <mergeCell ref="S12:V12"/>
    <mergeCell ref="K10:N10"/>
    <mergeCell ref="AA12:AD12"/>
    <mergeCell ref="K13:N13"/>
    <mergeCell ref="O13:R13"/>
    <mergeCell ref="K18:N18"/>
    <mergeCell ref="O18:R18"/>
    <mergeCell ref="W9:Z9"/>
    <mergeCell ref="AA9:AD9"/>
    <mergeCell ref="A5:C7"/>
    <mergeCell ref="D5:F5"/>
    <mergeCell ref="W16:Z16"/>
    <mergeCell ref="K5:N5"/>
    <mergeCell ref="O5:R5"/>
    <mergeCell ref="S5:V5"/>
    <mergeCell ref="D6:F6"/>
    <mergeCell ref="K7:N7"/>
    <mergeCell ref="O7:R7"/>
    <mergeCell ref="S7:V7"/>
    <mergeCell ref="D11:F11"/>
    <mergeCell ref="W17:Z17"/>
    <mergeCell ref="D10:F10"/>
    <mergeCell ref="D16:F16"/>
    <mergeCell ref="W7:Z7"/>
    <mergeCell ref="W11:Z11"/>
    <mergeCell ref="K9:N9"/>
    <mergeCell ref="O9:R9"/>
    <mergeCell ref="S9:V9"/>
    <mergeCell ref="O8:R8"/>
    <mergeCell ref="AA4:AD4"/>
    <mergeCell ref="A4:F4"/>
    <mergeCell ref="W15:Z15"/>
    <mergeCell ref="K4:N4"/>
    <mergeCell ref="O4:R4"/>
    <mergeCell ref="S4:V4"/>
    <mergeCell ref="W6:Z6"/>
    <mergeCell ref="W5:Z5"/>
    <mergeCell ref="S8:V8"/>
    <mergeCell ref="K8:N8"/>
    <mergeCell ref="D12:F12"/>
    <mergeCell ref="D9:F9"/>
    <mergeCell ref="D7:F7"/>
    <mergeCell ref="W4:Z4"/>
    <mergeCell ref="AA7:AD7"/>
    <mergeCell ref="W10:Z10"/>
    <mergeCell ref="AA5:AD5"/>
    <mergeCell ref="O10:R10"/>
    <mergeCell ref="S10:V10"/>
    <mergeCell ref="AA11:AD11"/>
    <mergeCell ref="K6:N6"/>
    <mergeCell ref="O6:R6"/>
    <mergeCell ref="S6:V6"/>
    <mergeCell ref="W8:Z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2022-03-23T02:22:58Z</dcterms:modified>
</cp:coreProperties>
</file>