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 activeTab="3"/>
  </bookViews>
  <sheets>
    <sheet name="11" sheetId="12" r:id="rId1"/>
    <sheet name="12" sheetId="13" r:id="rId2"/>
    <sheet name="13" sheetId="14" r:id="rId3"/>
    <sheet name="14" sheetId="15" r:id="rId4"/>
  </sheets>
  <definedNames>
    <definedName name="_xlnm.Print_Area" localSheetId="0">'11'!$A$1:$Z$50</definedName>
    <definedName name="_xlnm.Print_Area" localSheetId="1">'12'!$A$1:$AB$56</definedName>
    <definedName name="_xlnm.Print_Area" localSheetId="2">'13'!$A$1:$AE$54</definedName>
    <definedName name="_xlnm.Print_Area" localSheetId="3">'14'!$A$1:$J$54</definedName>
  </definedNames>
  <calcPr calcId="162913"/>
</workbook>
</file>

<file path=xl/calcChain.xml><?xml version="1.0" encoding="utf-8"?>
<calcChain xmlns="http://schemas.openxmlformats.org/spreadsheetml/2006/main">
  <c r="J13" i="15" l="1"/>
  <c r="T11" i="15" l="1"/>
  <c r="S11" i="15"/>
  <c r="R11" i="15"/>
  <c r="Q11" i="15"/>
  <c r="P11" i="15"/>
  <c r="O11" i="15"/>
  <c r="N11" i="15"/>
  <c r="M11" i="15"/>
  <c r="T10" i="15"/>
  <c r="S10" i="15"/>
  <c r="R10" i="15"/>
  <c r="Q10" i="15"/>
  <c r="P10" i="15"/>
  <c r="O10" i="15"/>
  <c r="N10" i="15"/>
  <c r="M10" i="15"/>
  <c r="T9" i="15"/>
  <c r="S9" i="15"/>
  <c r="R9" i="15"/>
  <c r="Q9" i="15"/>
  <c r="P9" i="15"/>
  <c r="O9" i="15"/>
  <c r="N9" i="15"/>
  <c r="M9" i="15"/>
  <c r="N5" i="15"/>
  <c r="O5" i="15"/>
  <c r="P5" i="15"/>
  <c r="Q5" i="15"/>
  <c r="R5" i="15"/>
  <c r="S5" i="15"/>
  <c r="T5" i="15"/>
  <c r="M5" i="15"/>
  <c r="M6" i="15"/>
  <c r="N6" i="15"/>
  <c r="O6" i="15"/>
  <c r="P6" i="15"/>
  <c r="Q6" i="15"/>
  <c r="R6" i="15"/>
  <c r="S6" i="15"/>
  <c r="T6" i="15"/>
  <c r="I13" i="15"/>
  <c r="H13" i="15"/>
  <c r="G13" i="15"/>
  <c r="F13" i="15"/>
  <c r="E13" i="15"/>
  <c r="D13" i="15"/>
  <c r="C13" i="15"/>
  <c r="T8" i="15" l="1"/>
  <c r="S8" i="15"/>
  <c r="R8" i="15"/>
  <c r="Q8" i="15"/>
  <c r="P8" i="15"/>
  <c r="T7" i="15"/>
  <c r="S7" i="15"/>
  <c r="R7" i="15"/>
  <c r="Q7" i="15"/>
  <c r="P7" i="15"/>
  <c r="O7" i="15"/>
  <c r="N7" i="15"/>
  <c r="M7" i="15"/>
  <c r="T4" i="15"/>
  <c r="S4" i="15"/>
  <c r="R4" i="15"/>
  <c r="Q4" i="15"/>
  <c r="P4" i="15"/>
  <c r="O4" i="15"/>
  <c r="N4" i="15"/>
  <c r="M4" i="15"/>
  <c r="AI35" i="14" l="1"/>
  <c r="AH35" i="14"/>
  <c r="AG35" i="14"/>
  <c r="AI34" i="14"/>
  <c r="AH34" i="14"/>
  <c r="AG34" i="14"/>
  <c r="AI33" i="14"/>
  <c r="AH33" i="14"/>
  <c r="AG33" i="14"/>
  <c r="AI32" i="14"/>
  <c r="AH32" i="14"/>
  <c r="AG32" i="14"/>
  <c r="AI31" i="14"/>
  <c r="AH31" i="14"/>
  <c r="AG31" i="14"/>
  <c r="AI30" i="14"/>
  <c r="AH30" i="14"/>
  <c r="AG30" i="14"/>
  <c r="AI29" i="14"/>
  <c r="AH29" i="14"/>
  <c r="AG29" i="14"/>
  <c r="AI28" i="14"/>
  <c r="AH28" i="14"/>
  <c r="AG28" i="14"/>
  <c r="AI27" i="14"/>
  <c r="AH27" i="14"/>
  <c r="AG27" i="14"/>
  <c r="AI26" i="14"/>
  <c r="AH26" i="14"/>
  <c r="AG26" i="14"/>
  <c r="AI25" i="14"/>
  <c r="AH25" i="14"/>
  <c r="AG25" i="14"/>
  <c r="AI24" i="14"/>
  <c r="AH24" i="14"/>
  <c r="AG24" i="14"/>
  <c r="AI23" i="14"/>
  <c r="AH23" i="14"/>
  <c r="AG23" i="14"/>
  <c r="AI18" i="14"/>
  <c r="AH18" i="14"/>
  <c r="AG18" i="14"/>
  <c r="AI17" i="14"/>
  <c r="AH17" i="14"/>
  <c r="AG17" i="14"/>
  <c r="AI16" i="14"/>
  <c r="AH16" i="14"/>
  <c r="AG16" i="14"/>
  <c r="AI15" i="14"/>
  <c r="AH15" i="14"/>
  <c r="AG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7" i="14"/>
  <c r="AH7" i="14"/>
  <c r="AG7" i="14"/>
  <c r="AI6" i="14"/>
  <c r="AH6" i="14"/>
  <c r="AG6" i="14"/>
  <c r="AI5" i="14"/>
  <c r="AH5" i="14"/>
  <c r="AG5" i="14"/>
  <c r="AI4" i="14"/>
  <c r="AH4" i="14"/>
  <c r="AG4" i="14"/>
  <c r="AD10" i="12" l="1"/>
  <c r="AC10" i="12"/>
  <c r="AD9" i="12"/>
  <c r="AC9" i="12"/>
  <c r="AD8" i="12"/>
  <c r="AC8" i="12"/>
  <c r="AD7" i="12"/>
  <c r="AC7" i="12"/>
</calcChain>
</file>

<file path=xl/sharedStrings.xml><?xml version="1.0" encoding="utf-8"?>
<sst xmlns="http://schemas.openxmlformats.org/spreadsheetml/2006/main" count="304" uniqueCount="169">
  <si>
    <t>田</t>
    <rPh sb="0" eb="1">
      <t>タ</t>
    </rPh>
    <phoneticPr fontId="1"/>
  </si>
  <si>
    <t>その他</t>
    <rPh sb="2" eb="3">
      <t>タ</t>
    </rPh>
    <phoneticPr fontId="1"/>
  </si>
  <si>
    <t>　区分</t>
    <rPh sb="1" eb="3">
      <t>クブン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</si>
  <si>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</si>
  <si>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</si>
  <si>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9年</t>
    <rPh sb="1" eb="2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</si>
  <si>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</si>
  <si>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</si>
  <si>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</si>
  <si>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</si>
  <si>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</si>
  <si>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</si>
  <si>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</si>
  <si>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</si>
  <si>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</si>
  <si>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</si>
  <si>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</si>
  <si>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</si>
  <si>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</si>
  <si>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</si>
  <si>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29年</t>
    <rPh sb="2" eb="3">
      <t>ネン</t>
    </rPh>
    <phoneticPr fontId="1"/>
  </si>
  <si>
    <t>-</t>
    <phoneticPr fontId="1"/>
  </si>
  <si>
    <t>-</t>
  </si>
  <si>
    <t>産　　　　　　　　　業</t>
    <rPh sb="0" eb="1">
      <t>サン</t>
    </rPh>
    <rPh sb="10" eb="11">
      <t>ギョウ</t>
    </rPh>
    <phoneticPr fontId="1"/>
  </si>
  <si>
    <t>(単位：人)</t>
    <rPh sb="1" eb="3">
      <t>タンイ</t>
    </rPh>
    <rPh sb="4" eb="5">
      <t>ヒト</t>
    </rPh>
    <phoneticPr fontId="1"/>
  </si>
  <si>
    <t>年次</t>
    <rPh sb="0" eb="2">
      <t>ネンジ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</si>
  <si>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</si>
  <si>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</si>
  <si>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</si>
  <si>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</si>
  <si>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第　　一　　次　　産　　業　　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1"/>
  </si>
  <si>
    <t>　　　農　　　　　　　　　　　　　　　　　業</t>
    <rPh sb="3" eb="4">
      <t>ノウ</t>
    </rPh>
    <rPh sb="21" eb="22">
      <t>ギョウ</t>
    </rPh>
    <phoneticPr fontId="1"/>
  </si>
  <si>
    <t>　　　林　　　　　　　　　　　　　　　　　業</t>
    <rPh sb="3" eb="4">
      <t>ハヤシ</t>
    </rPh>
    <rPh sb="21" eb="22">
      <t>ギョウ</t>
    </rPh>
    <phoneticPr fontId="1"/>
  </si>
  <si>
    <t>　　　漁　　　　　　　　　　　　　　　　　業</t>
    <rPh sb="3" eb="4">
      <t>リョウ</t>
    </rPh>
    <rPh sb="21" eb="22">
      <t>ギョウ</t>
    </rPh>
    <phoneticPr fontId="1"/>
  </si>
  <si>
    <t>第　　二　　次　　産　　業</t>
    <rPh sb="0" eb="1">
      <t>ダイ</t>
    </rPh>
    <rPh sb="3" eb="4">
      <t>ニ</t>
    </rPh>
    <rPh sb="6" eb="7">
      <t>ジ</t>
    </rPh>
    <rPh sb="9" eb="10">
      <t>サン</t>
    </rPh>
    <rPh sb="12" eb="13">
      <t>ギョウ</t>
    </rPh>
    <phoneticPr fontId="1"/>
  </si>
  <si>
    <t>　　　鉱　　　　　　　　　　　　　　　　　業</t>
    <rPh sb="3" eb="4">
      <t>コウ</t>
    </rPh>
    <rPh sb="21" eb="22">
      <t>ギョウ</t>
    </rPh>
    <phoneticPr fontId="1"/>
  </si>
  <si>
    <t>　　　建　　　　　　　　設　　　　　　　　業</t>
    <rPh sb="3" eb="4">
      <t>ケン</t>
    </rPh>
    <rPh sb="12" eb="13">
      <t>セツ</t>
    </rPh>
    <rPh sb="21" eb="22">
      <t>ギョウ</t>
    </rPh>
    <phoneticPr fontId="1"/>
  </si>
  <si>
    <t>　　　製　　　　　　　　造　　　　　　　　業</t>
    <rPh sb="3" eb="4">
      <t>セイ</t>
    </rPh>
    <rPh sb="12" eb="13">
      <t>ヅクリ</t>
    </rPh>
    <rPh sb="21" eb="22">
      <t>ギョウ</t>
    </rPh>
    <phoneticPr fontId="1"/>
  </si>
  <si>
    <t>第　　三　　次　　産　　業</t>
    <rPh sb="0" eb="1">
      <t>ダイ</t>
    </rPh>
    <rPh sb="3" eb="4">
      <t>サン</t>
    </rPh>
    <rPh sb="6" eb="7">
      <t>ジ</t>
    </rPh>
    <rPh sb="9" eb="10">
      <t>サン</t>
    </rPh>
    <rPh sb="12" eb="13">
      <t>ギョウ</t>
    </rPh>
    <phoneticPr fontId="1"/>
  </si>
  <si>
    <t>　　　卸　　売　　　・　　　小　　売　　業</t>
    <rPh sb="3" eb="4">
      <t>オロシ</t>
    </rPh>
    <rPh sb="6" eb="7">
      <t>バイ</t>
    </rPh>
    <rPh sb="14" eb="15">
      <t>ショウ</t>
    </rPh>
    <rPh sb="17" eb="18">
      <t>バイ</t>
    </rPh>
    <rPh sb="20" eb="21">
      <t>ギョウ</t>
    </rPh>
    <phoneticPr fontId="1"/>
  </si>
  <si>
    <t>　　　金　　融　　　・　　　保　　険　　業</t>
    <rPh sb="3" eb="4">
      <t>キン</t>
    </rPh>
    <rPh sb="6" eb="7">
      <t>トオル</t>
    </rPh>
    <rPh sb="14" eb="15">
      <t>ホ</t>
    </rPh>
    <rPh sb="17" eb="18">
      <t>ケン</t>
    </rPh>
    <rPh sb="20" eb="21">
      <t>ギョウ</t>
    </rPh>
    <phoneticPr fontId="1"/>
  </si>
  <si>
    <t>　　　運　輸　　・　　情　報　通　信　業</t>
    <rPh sb="3" eb="4">
      <t>ウン</t>
    </rPh>
    <rPh sb="5" eb="6">
      <t>ユ</t>
    </rPh>
    <rPh sb="11" eb="12">
      <t>ジョウ</t>
    </rPh>
    <rPh sb="13" eb="14">
      <t>ホウ</t>
    </rPh>
    <rPh sb="15" eb="16">
      <t>ツウ</t>
    </rPh>
    <rPh sb="17" eb="18">
      <t>シン</t>
    </rPh>
    <rPh sb="19" eb="20">
      <t>ギョウ</t>
    </rPh>
    <phoneticPr fontId="1"/>
  </si>
  <si>
    <t>　　　サ　　　ー　　　ビ　　　ス　　　　業</t>
    <rPh sb="20" eb="21">
      <t>ギョウ</t>
    </rPh>
    <phoneticPr fontId="1"/>
  </si>
  <si>
    <t>総　　　　　　　　　　数</t>
    <rPh sb="0" eb="1">
      <t>ソウ</t>
    </rPh>
    <rPh sb="11" eb="12">
      <t>スウ</t>
    </rPh>
    <phoneticPr fontId="1"/>
  </si>
  <si>
    <t>各年10月1日現在　（資料　：　国勢調査）</t>
    <rPh sb="0" eb="2">
      <t>カクネン</t>
    </rPh>
    <rPh sb="4" eb="5">
      <t>ガツ</t>
    </rPh>
    <rPh sb="6" eb="7">
      <t>ヒ</t>
    </rPh>
    <rPh sb="7" eb="9">
      <t>ゲンザイ</t>
    </rPh>
    <rPh sb="11" eb="13">
      <t>シリョウ</t>
    </rPh>
    <rPh sb="16" eb="18">
      <t>コクセイ</t>
    </rPh>
    <rPh sb="18" eb="20">
      <t>チョウサ</t>
    </rPh>
    <phoneticPr fontId="1"/>
  </si>
  <si>
    <t>平成27年　　産業別大分類就業者数</t>
    <rPh sb="0" eb="2">
      <t>ヘイセイ</t>
    </rPh>
    <rPh sb="4" eb="5">
      <t>ネン</t>
    </rPh>
    <rPh sb="7" eb="9">
      <t>サンギョウ</t>
    </rPh>
    <rPh sb="9" eb="10">
      <t>ベツ</t>
    </rPh>
    <rPh sb="10" eb="13">
      <t>ダイブンルイ</t>
    </rPh>
    <rPh sb="13" eb="15">
      <t>シュウギョウ</t>
    </rPh>
    <rPh sb="15" eb="16">
      <t>シャ</t>
    </rPh>
    <rPh sb="16" eb="17">
      <t>スウ</t>
    </rPh>
    <phoneticPr fontId="1"/>
  </si>
  <si>
    <t>・農家数</t>
    <rPh sb="1" eb="3">
      <t>ノウカ</t>
    </rPh>
    <rPh sb="3" eb="4">
      <t>スウ</t>
    </rPh>
    <phoneticPr fontId="1"/>
  </si>
  <si>
    <t>農　　　家　　　数　　（戸）</t>
    <rPh sb="0" eb="1">
      <t>ノウ</t>
    </rPh>
    <rPh sb="4" eb="5">
      <t>イエ</t>
    </rPh>
    <rPh sb="8" eb="9">
      <t>スウ</t>
    </rPh>
    <rPh sb="12" eb="13">
      <t>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</si>
  <si>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</si>
  <si>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</si>
  <si>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</si>
  <si>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昭和40年</t>
    <rPh sb="0" eb="2">
      <t>ショウワ</t>
    </rPh>
    <rPh sb="4" eb="5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</si>
  <si>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</si>
  <si>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</si>
  <si>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</si>
  <si>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</si>
  <si>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平成　2年</t>
    <rPh sb="0" eb="2">
      <t>ヘイセイ</t>
    </rPh>
    <rPh sb="4" eb="5">
      <t>ネン</t>
    </rPh>
    <phoneticPr fontId="1"/>
  </si>
  <si>
    <t>各年2月1日現在　（資料　：　農林業センサス）</t>
    <rPh sb="0" eb="2">
      <t>カクネン</t>
    </rPh>
    <rPh sb="3" eb="4">
      <t>ガツ</t>
    </rPh>
    <rPh sb="5" eb="6">
      <t>ヒ</t>
    </rPh>
    <rPh sb="6" eb="8">
      <t>ゲンザイ</t>
    </rPh>
    <rPh sb="10" eb="12">
      <t>シリョウ</t>
    </rPh>
    <rPh sb="15" eb="18">
      <t>ノウリンギョウ</t>
    </rPh>
    <phoneticPr fontId="1"/>
  </si>
  <si>
    <t>・経営農地の種類別面積</t>
    <rPh sb="1" eb="3">
      <t>ケイエイ</t>
    </rPh>
    <rPh sb="3" eb="5">
      <t>ノウチ</t>
    </rPh>
    <rPh sb="6" eb="8">
      <t>シュルイ</t>
    </rPh>
    <rPh sb="8" eb="9">
      <t>ベツ</t>
    </rPh>
    <rPh sb="9" eb="11">
      <t>メンセキ</t>
    </rPh>
    <phoneticPr fontId="1"/>
  </si>
  <si>
    <t>（単位　：　ha）</t>
    <rPh sb="1" eb="3">
      <t>タンイ</t>
    </rPh>
    <phoneticPr fontId="1"/>
  </si>
  <si>
    <t>総面積</t>
    <rPh sb="0" eb="3">
      <t>ソウメンセキ</t>
    </rPh>
    <phoneticPr fontId="1"/>
  </si>
  <si>
    <t>樹　　　　園　　　地</t>
    <rPh sb="0" eb="1">
      <t>キ</t>
    </rPh>
    <rPh sb="5" eb="6">
      <t>エン</t>
    </rPh>
    <rPh sb="9" eb="10">
      <t>チ</t>
    </rPh>
    <phoneticPr fontId="1"/>
  </si>
  <si>
    <t>畑</t>
    <rPh sb="0" eb="1">
      <t>ハタ</t>
    </rPh>
    <phoneticPr fontId="1"/>
  </si>
  <si>
    <t>果樹園</t>
    <rPh sb="0" eb="3">
      <t>カジュエン</t>
    </rPh>
    <phoneticPr fontId="1"/>
  </si>
  <si>
    <t>茶園</t>
    <rPh sb="0" eb="2">
      <t>チャエン</t>
    </rPh>
    <phoneticPr fontId="1"/>
  </si>
  <si>
    <t>桑園</t>
    <rPh sb="0" eb="1">
      <t>クワ</t>
    </rPh>
    <rPh sb="1" eb="2">
      <t>エン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</si>
  <si>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</si>
  <si>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</si>
  <si>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2年</t>
    <rPh sb="1" eb="2">
      <t>ネン</t>
    </rPh>
    <phoneticPr fontId="1"/>
  </si>
  <si>
    <t>・農作物作付面積　（販売目的）</t>
    <rPh sb="1" eb="4">
      <t>ノウサクモツ</t>
    </rPh>
    <rPh sb="4" eb="6">
      <t>サクツケ</t>
    </rPh>
    <rPh sb="6" eb="8">
      <t>メンセキ</t>
    </rPh>
    <rPh sb="10" eb="12">
      <t>ハンバイ</t>
    </rPh>
    <rPh sb="12" eb="14">
      <t>モクテキ</t>
    </rPh>
    <phoneticPr fontId="1"/>
  </si>
  <si>
    <t>稲</t>
    <rPh sb="0" eb="1">
      <t>イネ</t>
    </rPh>
    <phoneticPr fontId="1"/>
  </si>
  <si>
    <t>麦</t>
    <rPh sb="0" eb="1">
      <t>ムギ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</si>
  <si>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</si>
  <si>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</si>
  <si>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豆類</t>
    <rPh sb="0" eb="2">
      <t>マメルイ</t>
    </rPh>
    <phoneticPr fontId="1"/>
  </si>
  <si>
    <t>工芸</t>
    <rPh sb="0" eb="2">
      <t>コウゲイ</t>
    </rPh>
    <phoneticPr fontId="1"/>
  </si>
  <si>
    <t>農作物類</t>
    <rPh sb="0" eb="3">
      <t>ノウサクモツ</t>
    </rPh>
    <rPh sb="3" eb="4">
      <t>ルイ</t>
    </rPh>
    <phoneticPr fontId="1"/>
  </si>
  <si>
    <t>野菜類</t>
    <rPh sb="0" eb="3">
      <t>ヤサイルイ</t>
    </rPh>
    <phoneticPr fontId="1"/>
  </si>
  <si>
    <t>花き類</t>
    <rPh sb="0" eb="1">
      <t>ハナ</t>
    </rPh>
    <rPh sb="2" eb="3">
      <t>ルイ</t>
    </rPh>
    <phoneticPr fontId="1"/>
  </si>
  <si>
    <t>種苗</t>
    <rPh sb="0" eb="2">
      <t>シュビョウ</t>
    </rPh>
    <phoneticPr fontId="1"/>
  </si>
  <si>
    <t>飼料用</t>
    <rPh sb="0" eb="3">
      <t>シリョウヨウ</t>
    </rPh>
    <phoneticPr fontId="1"/>
  </si>
  <si>
    <t>苗木類</t>
    <rPh sb="0" eb="2">
      <t>ナエギ</t>
    </rPh>
    <rPh sb="2" eb="3">
      <t>ルイ</t>
    </rPh>
    <phoneticPr fontId="1"/>
  </si>
  <si>
    <t>作物</t>
    <rPh sb="0" eb="2">
      <t>サクモツ</t>
    </rPh>
    <phoneticPr fontId="1"/>
  </si>
  <si>
    <t>（資料　：　農林業センサス）</t>
    <rPh sb="1" eb="3">
      <t>シリョウ</t>
    </rPh>
    <rPh sb="6" eb="9">
      <t>ノウリンギョウ</t>
    </rPh>
    <phoneticPr fontId="1"/>
  </si>
  <si>
    <t>・家畜飼養農家数、頭羽数</t>
    <rPh sb="1" eb="3">
      <t>カチク</t>
    </rPh>
    <rPh sb="3" eb="5">
      <t>シヨウ</t>
    </rPh>
    <rPh sb="5" eb="7">
      <t>ノウカ</t>
    </rPh>
    <rPh sb="7" eb="8">
      <t>スウ</t>
    </rPh>
    <rPh sb="9" eb="10">
      <t>アタマ</t>
    </rPh>
    <rPh sb="10" eb="11">
      <t>ハネ</t>
    </rPh>
    <rPh sb="11" eb="12">
      <t>スウ</t>
    </rPh>
    <phoneticPr fontId="1"/>
  </si>
  <si>
    <t>肉用牛</t>
    <rPh sb="0" eb="2">
      <t>ニクヨウ</t>
    </rPh>
    <rPh sb="2" eb="3">
      <t>ウシ</t>
    </rPh>
    <phoneticPr fontId="1"/>
  </si>
  <si>
    <t>乳用牛</t>
    <rPh sb="0" eb="2">
      <t>ニュウヨウ</t>
    </rPh>
    <rPh sb="2" eb="3">
      <t>ウシ</t>
    </rPh>
    <phoneticPr fontId="1"/>
  </si>
  <si>
    <t>豚</t>
    <rPh sb="0" eb="1">
      <t>ブタ</t>
    </rPh>
    <phoneticPr fontId="1"/>
  </si>
  <si>
    <t>採卵鶏</t>
    <rPh sb="0" eb="3">
      <t>サイランケイ</t>
    </rPh>
    <phoneticPr fontId="1"/>
  </si>
  <si>
    <t>養蚕</t>
    <rPh sb="0" eb="1">
      <t>ヨウ</t>
    </rPh>
    <rPh sb="1" eb="2">
      <t>カイコ</t>
    </rPh>
    <phoneticPr fontId="1"/>
  </si>
  <si>
    <t>飼養</t>
    <rPh sb="0" eb="2">
      <t>シヨウ</t>
    </rPh>
    <phoneticPr fontId="1"/>
  </si>
  <si>
    <t>頭数</t>
    <rPh sb="0" eb="2">
      <t>トウスウ</t>
    </rPh>
    <phoneticPr fontId="1"/>
  </si>
  <si>
    <t>出荷</t>
    <rPh sb="0" eb="2">
      <t>シュッカ</t>
    </rPh>
    <phoneticPr fontId="1"/>
  </si>
  <si>
    <t>掃立</t>
    <rPh sb="0" eb="1">
      <t>ソウ</t>
    </rPh>
    <rPh sb="1" eb="2">
      <t>タテ</t>
    </rPh>
    <phoneticPr fontId="1"/>
  </si>
  <si>
    <t>農家数</t>
    <rPh sb="0" eb="2">
      <t>ノウカ</t>
    </rPh>
    <rPh sb="2" eb="3">
      <t>スウ</t>
    </rPh>
    <phoneticPr fontId="1"/>
  </si>
  <si>
    <t>羽数</t>
    <rPh sb="0" eb="2">
      <t>ハスウ</t>
    </rPh>
    <phoneticPr fontId="1"/>
  </si>
  <si>
    <t>卵量</t>
    <rPh sb="0" eb="1">
      <t>ラン</t>
    </rPh>
    <rPh sb="1" eb="2">
      <t>リョウ</t>
    </rPh>
    <phoneticPr fontId="1"/>
  </si>
  <si>
    <t>戸</t>
    <rPh sb="0" eb="1">
      <t>ト</t>
    </rPh>
    <phoneticPr fontId="1"/>
  </si>
  <si>
    <t>頭</t>
    <rPh sb="0" eb="1">
      <t>トウ</t>
    </rPh>
    <phoneticPr fontId="1"/>
  </si>
  <si>
    <t>羽</t>
    <rPh sb="0" eb="1">
      <t>ハ</t>
    </rPh>
    <phoneticPr fontId="1"/>
  </si>
  <si>
    <t>箱</t>
    <rPh sb="0" eb="1">
      <t>ハコ</t>
    </rPh>
    <phoneticPr fontId="1"/>
  </si>
  <si>
    <t>　（資料　：　農林業センサス）</t>
    <rPh sb="2" eb="4">
      <t>シリョウ</t>
    </rPh>
    <rPh sb="7" eb="10">
      <t>ノウリンギョウ</t>
    </rPh>
    <phoneticPr fontId="1"/>
  </si>
  <si>
    <t>・工業の推移</t>
    <rPh sb="1" eb="3">
      <t>コウギョウ</t>
    </rPh>
    <rPh sb="4" eb="6">
      <t>スイイ</t>
    </rPh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</si>
  <si>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</si>
  <si>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</si>
  <si>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1"/>
  </si>
  <si>
    <t>備考</t>
    <rPh sb="0" eb="2">
      <t>ビコウ</t>
    </rPh>
    <phoneticPr fontId="1"/>
  </si>
  <si>
    <t>平成　3年</t>
    <rPh sb="0" eb="2">
      <t>ヘイセイ</t>
    </rPh>
    <rPh sb="4" eb="5">
      <t>ネン</t>
    </rPh>
    <phoneticPr fontId="1"/>
  </si>
  <si>
    <t>・商業の推移</t>
    <rPh sb="1" eb="3">
      <t>ショウギョウ</t>
    </rPh>
    <rPh sb="4" eb="6">
      <t>スイイ</t>
    </rPh>
    <phoneticPr fontId="1"/>
  </si>
  <si>
    <t>商品販売額（万円）</t>
    <rPh sb="0" eb="2">
      <t>ショウヒン</t>
    </rPh>
    <rPh sb="2" eb="4">
      <t>ハンバイ</t>
    </rPh>
    <rPh sb="4" eb="5">
      <t>ガク</t>
    </rPh>
    <rPh sb="6" eb="8">
      <t>マンエン</t>
    </rPh>
    <phoneticPr fontId="1"/>
  </si>
  <si>
    <t>昭和57年</t>
    <rPh sb="0" eb="2">
      <t>ショウワ</t>
    </rPh>
    <rPh sb="4" eb="5">
      <t>ネン</t>
    </rPh>
    <phoneticPr fontId="1"/>
  </si>
  <si>
    <t>63年</t>
    <rPh sb="2" eb="3">
      <t>ネン</t>
    </rPh>
    <phoneticPr fontId="1"/>
  </si>
  <si>
    <t>14年</t>
    <rPh sb="2" eb="3">
      <t>トシ</t>
    </rPh>
    <phoneticPr fontId="1"/>
  </si>
  <si>
    <t>（資料　：　商業統計・平成24年経済センサス‐活動調査）</t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phoneticPr fontId="1"/>
  </si>
  <si>
    <t>・観光地利用者の推移</t>
  </si>
  <si>
    <t>（単位：百人）</t>
    <rPh sb="1" eb="3">
      <t>タンイ</t>
    </rPh>
    <rPh sb="4" eb="6">
      <t>ヒャクニン</t>
    </rPh>
    <phoneticPr fontId="1"/>
  </si>
  <si>
    <t>観光地名</t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</si>
  <si>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</si>
  <si>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</si>
  <si>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</si>
  <si>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</si>
  <si>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</si>
  <si>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</si>
  <si>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長岳寺・満蒙開拓平和記念館</t>
    <rPh sb="0" eb="1">
      <t>チョウ</t>
    </rPh>
    <rPh sb="1" eb="2">
      <t>ガク</t>
    </rPh>
    <rPh sb="2" eb="3">
      <t>ジ</t>
    </rPh>
    <rPh sb="4" eb="6">
      <t>マンモウ</t>
    </rPh>
    <rPh sb="6" eb="8">
      <t>カイタク</t>
    </rPh>
    <rPh sb="8" eb="10">
      <t>ヘイワ</t>
    </rPh>
    <rPh sb="10" eb="12">
      <t>キネン</t>
    </rPh>
    <rPh sb="12" eb="13">
      <t>カン</t>
    </rPh>
    <phoneticPr fontId="10"/>
  </si>
  <si>
    <t>富士見台高原</t>
  </si>
  <si>
    <t>園原の里</t>
  </si>
  <si>
    <t>あららぎ高原</t>
    <phoneticPr fontId="1"/>
  </si>
  <si>
    <t>計</t>
  </si>
  <si>
    <t>（資料：観光地利用者統計調査・ヘブンスそのはらについては来場客数）</t>
    <phoneticPr fontId="1"/>
  </si>
  <si>
    <t>40年</t>
    <phoneticPr fontId="1"/>
  </si>
  <si>
    <t>-</t>
    <phoneticPr fontId="1"/>
  </si>
  <si>
    <t>-</t>
    <phoneticPr fontId="1"/>
  </si>
  <si>
    <t>-</t>
    <phoneticPr fontId="1"/>
  </si>
  <si>
    <t>ブロイラー</t>
    <phoneticPr fontId="1"/>
  </si>
  <si>
    <t>昼神温泉</t>
    <phoneticPr fontId="1"/>
  </si>
  <si>
    <t>・産業別大分類就業者数</t>
    <rPh sb="1" eb="3">
      <t>サンギョウ</t>
    </rPh>
    <rPh sb="3" eb="4">
      <t>ベツ</t>
    </rPh>
    <rPh sb="4" eb="7">
      <t>ダイブンルイ</t>
    </rPh>
    <rPh sb="7" eb="10">
      <t>シュウギョウシャ</t>
    </rPh>
    <rPh sb="10" eb="11">
      <t>スウ</t>
    </rPh>
    <phoneticPr fontId="1"/>
  </si>
  <si>
    <t>　　　公　　　　　　　　　　　　　　　　　務</t>
    <rPh sb="3" eb="4">
      <t>コウ</t>
    </rPh>
    <rPh sb="21" eb="22">
      <t>ツトム</t>
    </rPh>
    <phoneticPr fontId="1"/>
  </si>
  <si>
    <t>　　　電気 ・ ガス ・ 熱供給 ・ 水道業</t>
    <rPh sb="3" eb="5">
      <t>デンキ</t>
    </rPh>
    <rPh sb="13" eb="14">
      <t>ネツ</t>
    </rPh>
    <rPh sb="14" eb="16">
      <t>キョウキュウ</t>
    </rPh>
    <rPh sb="19" eb="21">
      <t>スイドウ</t>
    </rPh>
    <rPh sb="21" eb="22">
      <t>ギョウ</t>
    </rPh>
    <phoneticPr fontId="1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</si>
  <si>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1"/>
  </si>
  <si>
    <t>不　　　　 動　　　　 産　　　　　業　</t>
    <rPh sb="0" eb="1">
      <t>フ</t>
    </rPh>
    <rPh sb="6" eb="7">
      <t>ドウ</t>
    </rPh>
    <rPh sb="12" eb="13">
      <t>サン</t>
    </rPh>
    <rPh sb="18" eb="19">
      <t>ギョウ</t>
    </rPh>
    <phoneticPr fontId="1"/>
  </si>
  <si>
    <t>羽数</t>
    <rPh sb="0" eb="1">
      <t>ワ</t>
    </rPh>
    <rPh sb="1" eb="2">
      <t>スウ</t>
    </rPh>
    <phoneticPr fontId="1"/>
  </si>
  <si>
    <t>30年</t>
    <rPh sb="2" eb="3">
      <t>ネン</t>
    </rPh>
    <phoneticPr fontId="1"/>
  </si>
  <si>
    <t>平成29年</t>
    <rPh sb="0" eb="2">
      <t>ヘイセイ</t>
    </rPh>
    <rPh sb="4" eb="5">
      <t>ネン</t>
    </rPh>
    <phoneticPr fontId="10"/>
  </si>
  <si>
    <t>長岳寺・満蒙開拓平和記念館</t>
  </si>
  <si>
    <t>昼神温泉</t>
  </si>
  <si>
    <t>ヘブンスそのはら</t>
  </si>
  <si>
    <t>あららぎ高原</t>
  </si>
  <si>
    <t>治部坂高原</t>
  </si>
  <si>
    <t>治部坂高原</t>
    <phoneticPr fontId="1"/>
  </si>
  <si>
    <t>ふるさと村自然園・清内路健康の森</t>
    <rPh sb="4" eb="5">
      <t>ムラ</t>
    </rPh>
    <rPh sb="5" eb="8">
      <t>シゼンエン</t>
    </rPh>
    <rPh sb="9" eb="12">
      <t>セイナイジ</t>
    </rPh>
    <rPh sb="12" eb="14">
      <t>ケンコウ</t>
    </rPh>
    <rPh sb="15" eb="16">
      <t>モリ</t>
    </rPh>
    <phoneticPr fontId="10"/>
  </si>
  <si>
    <t>※</t>
    <phoneticPr fontId="1"/>
  </si>
  <si>
    <t>新たに「ふるさと村自然園・清内路健康の森」利用者数を追加</t>
    <rPh sb="8" eb="9">
      <t>ムラ</t>
    </rPh>
    <rPh sb="13" eb="16">
      <t>セイナイジ</t>
    </rPh>
    <rPh sb="21" eb="24">
      <t>リヨウシャ</t>
    </rPh>
    <rPh sb="24" eb="25">
      <t>スウ</t>
    </rPh>
    <phoneticPr fontId="1"/>
  </si>
  <si>
    <t>　(内ヘブンスそのはら)</t>
    <phoneticPr fontId="1"/>
  </si>
  <si>
    <t>平成29年より「園原の里」に東山道・園原ビジターセンターはゝき木館の利用者数を追加</t>
    <phoneticPr fontId="1"/>
  </si>
  <si>
    <t>（資料：工業統計・経済センサス-活動調査）</t>
    <rPh sb="1" eb="3">
      <t>シリョウ</t>
    </rPh>
    <rPh sb="4" eb="6">
      <t>コウギョウ</t>
    </rPh>
    <rPh sb="6" eb="8">
      <t>トウケイ</t>
    </rPh>
    <rPh sb="9" eb="11">
      <t>ケイザイ</t>
    </rPh>
    <rPh sb="16" eb="18">
      <t>カツドウ</t>
    </rPh>
    <rPh sb="18" eb="20">
      <t>チョウサ</t>
    </rPh>
    <phoneticPr fontId="1"/>
  </si>
  <si>
    <t>平成30年</t>
    <rPh sb="0" eb="2">
      <t>ヘイセイ</t>
    </rPh>
    <rPh sb="4" eb="5">
      <t>ネン</t>
    </rPh>
    <phoneticPr fontId="10"/>
  </si>
  <si>
    <t>平成　16年</t>
    <rPh sb="0" eb="2">
      <t>ヘイセイ</t>
    </rPh>
    <rPh sb="5" eb="6">
      <t>ネン</t>
    </rPh>
    <phoneticPr fontId="1"/>
  </si>
  <si>
    <t>・従業員4名以上の事業所が</t>
    <rPh sb="1" eb="4">
      <t>ジュウギョウイン</t>
    </rPh>
    <rPh sb="5" eb="8">
      <t>メイイジョウ</t>
    </rPh>
    <rPh sb="9" eb="12">
      <t>ジギョウショ</t>
    </rPh>
    <phoneticPr fontId="1"/>
  </si>
  <si>
    <t>　対象</t>
    <rPh sb="1" eb="3">
      <t>タイショウ</t>
    </rPh>
    <phoneticPr fontId="1"/>
  </si>
  <si>
    <t>・調査期日</t>
    <rPh sb="1" eb="3">
      <t>チョウサ</t>
    </rPh>
    <rPh sb="3" eb="5">
      <t>キジツ</t>
    </rPh>
    <phoneticPr fontId="1"/>
  </si>
  <si>
    <t>・23及び27年は「経済センサ</t>
    <rPh sb="3" eb="4">
      <t>オヨ</t>
    </rPh>
    <rPh sb="7" eb="8">
      <t>ネン</t>
    </rPh>
    <rPh sb="10" eb="12">
      <t>ケイザイ</t>
    </rPh>
    <phoneticPr fontId="1"/>
  </si>
  <si>
    <t>　ス-活動調査」の数値（一部</t>
    <rPh sb="3" eb="5">
      <t>カツドウ</t>
    </rPh>
    <rPh sb="5" eb="7">
      <t>チョウサ</t>
    </rPh>
    <rPh sb="12" eb="14">
      <t>イチブ</t>
    </rPh>
    <phoneticPr fontId="1"/>
  </si>
  <si>
    <t>　調査事項が簡素化されてい</t>
    <phoneticPr fontId="1"/>
  </si>
  <si>
    <t>　るため参考数値）</t>
    <phoneticPr fontId="1"/>
  </si>
  <si>
    <t>22年調査まで　　　　</t>
    <rPh sb="2" eb="3">
      <t>ネン</t>
    </rPh>
    <rPh sb="3" eb="5">
      <t>チョウサ</t>
    </rPh>
    <phoneticPr fontId="1"/>
  </si>
  <si>
    <t xml:space="preserve">23年調査　　 </t>
    <rPh sb="2" eb="3">
      <t>ネン</t>
    </rPh>
    <rPh sb="3" eb="5">
      <t>チョウサ</t>
    </rPh>
    <phoneticPr fontId="1"/>
  </si>
  <si>
    <t xml:space="preserve">24～26年調査       </t>
    <rPh sb="5" eb="6">
      <t>ネン</t>
    </rPh>
    <rPh sb="6" eb="8">
      <t>チョウサ</t>
    </rPh>
    <phoneticPr fontId="1"/>
  </si>
  <si>
    <t>29年調査より　　　　　　</t>
    <phoneticPr fontId="1"/>
  </si>
  <si>
    <t xml:space="preserve">27年調査　　 </t>
    <rPh sb="2" eb="3">
      <t>ネン</t>
    </rPh>
    <rPh sb="3" eb="5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</si>
</sst>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</cellStyleXfs>
  <cellXfs count="246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shrinkToFit="1"/>
    </xf>
    <xf numFmtId="0" fontId="5" fillId="0" borderId="0" xfId="0" applyFont="1" applyBorder="1" applyAlignment="1"/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 applyAlignment="1">
      <alignment horizontal="right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/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" fontId="0" fillId="0" borderId="1" xfId="0" applyNumberFormat="1" applyBorder="1"/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shrinkToFit="1"/>
    </xf>
    <xf numFmtId="0" fontId="0" fillId="0" borderId="3" xfId="0" applyBorder="1" applyAlignment="1">
      <alignment horizontal="center" shrinkToFit="1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38" fontId="0" fillId="0" borderId="1" xfId="1" applyFont="1" applyFill="1" applyBorder="1">
      <alignment vertical="center"/>
    </xf>
    <xf numFmtId="38" fontId="11" fillId="0" borderId="1" xfId="1" applyFont="1" applyFill="1" applyBorder="1">
      <alignment vertical="center"/>
    </xf>
    <xf numFmtId="38" fontId="12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4" fillId="0" borderId="0" xfId="0" applyFont="1" applyAlignment="1">
      <alignment vertical="center"/>
    </xf>
    <xf numFmtId="0" fontId="6" fillId="3" borderId="0" xfId="0" applyFont="1" applyFill="1" applyBorder="1" applyAlignment="1"/>
    <xf numFmtId="0" fontId="0" fillId="4" borderId="0" xfId="0" applyFill="1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2" borderId="0" xfId="0" applyFont="1" applyFill="1" applyBorder="1" applyAlignment="1"/>
    <xf numFmtId="0" fontId="0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6" fillId="3" borderId="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0" fontId="6" fillId="2" borderId="8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" fontId="6" fillId="0" borderId="5" xfId="0" applyNumberFormat="1" applyFont="1" applyBorder="1" applyAlignment="1"/>
    <xf numFmtId="2" fontId="6" fillId="0" borderId="6" xfId="0" applyNumberFormat="1" applyFont="1" applyBorder="1" applyAlignment="1"/>
    <xf numFmtId="2" fontId="6" fillId="0" borderId="7" xfId="0" applyNumberFormat="1" applyFont="1" applyBorder="1" applyAlignment="1"/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6" xfId="0" applyFont="1" applyBorder="1" applyAlignment="1">
      <alignment horizontal="right" shrinkToFit="1"/>
    </xf>
    <xf numFmtId="0" fontId="6" fillId="0" borderId="7" xfId="0" applyFont="1" applyBorder="1" applyAlignment="1">
      <alignment horizontal="right" shrinkToFi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/>
    <xf numFmtId="2" fontId="6" fillId="0" borderId="6" xfId="0" applyNumberFormat="1" applyFont="1" applyFill="1" applyBorder="1" applyAlignment="1"/>
    <xf numFmtId="2" fontId="6" fillId="0" borderId="7" xfId="0" applyNumberFormat="1" applyFont="1" applyFill="1" applyBorder="1" applyAlignment="1"/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right" shrinkToFi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8" fontId="6" fillId="3" borderId="5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6" fillId="3" borderId="11" xfId="0" applyFont="1" applyFill="1" applyBorder="1" applyAlignment="1"/>
    <xf numFmtId="0" fontId="6" fillId="3" borderId="0" xfId="0" applyFont="1" applyFill="1" applyBorder="1" applyAlignment="1"/>
    <xf numFmtId="0" fontId="6" fillId="3" borderId="8" xfId="0" applyFont="1" applyFill="1" applyBorder="1" applyAlignment="1"/>
    <xf numFmtId="0" fontId="6" fillId="3" borderId="9" xfId="0" applyFont="1" applyFill="1" applyBorder="1" applyAlignment="1"/>
    <xf numFmtId="56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56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58" fontId="6" fillId="3" borderId="0" xfId="0" applyNumberFormat="1" applyFont="1" applyFill="1" applyBorder="1" applyAlignment="1">
      <alignment horizontal="right" shrinkToFit="1"/>
    </xf>
    <xf numFmtId="58" fontId="6" fillId="3" borderId="12" xfId="0" applyNumberFormat="1" applyFont="1" applyFill="1" applyBorder="1" applyAlignment="1">
      <alignment horizontal="right" shrinkToFit="1"/>
    </xf>
    <xf numFmtId="56" fontId="6" fillId="3" borderId="12" xfId="0" applyNumberFormat="1" applyFont="1" applyFill="1" applyBorder="1" applyAlignment="1">
      <alignment horizontal="right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7431087948419"/>
          <c:y val="0.19921858599806297"/>
          <c:w val="0.50491257673490542"/>
          <c:h val="0.61902757400118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2-4723-81A6-42980996B897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C2-4723-81A6-42980996B897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C2-4723-81A6-42980996B89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C2-4723-81A6-42980996B897}"/>
              </c:ext>
            </c:extLst>
          </c:dPt>
          <c:dLbls>
            <c:dLbl>
              <c:idx val="0"/>
              <c:layout>
                <c:manualLayout>
                  <c:x val="2.8813875673495842E-2"/>
                  <c:y val="4.1627034725358739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6210592676465"/>
                      <c:h val="0.15866139921700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C2-4723-81A6-42980996B897}"/>
                </c:ext>
              </c:extLst>
            </c:dLbl>
            <c:dLbl>
              <c:idx val="1"/>
              <c:layout>
                <c:manualLayout>
                  <c:x val="5.602240896358553E-3"/>
                  <c:y val="0.11177644710578835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264871831140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C2-4723-81A6-42980996B897}"/>
                </c:ext>
              </c:extLst>
            </c:dLbl>
            <c:dLbl>
              <c:idx val="2"/>
              <c:layout>
                <c:manualLayout>
                  <c:x val="2.0541549953314666E-2"/>
                  <c:y val="0.1197604790419162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18503151177959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C2-4723-81A6-42980996B897}"/>
                </c:ext>
              </c:extLst>
            </c:dLbl>
            <c:dLbl>
              <c:idx val="3"/>
              <c:layout>
                <c:manualLayout>
                  <c:x val="-0.12773341562676679"/>
                  <c:y val="1.7939632545931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6686525813345"/>
                      <c:h val="0.17037451964533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C2-4723-81A6-42980996B89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'11'!$AC$7:$AC$10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 類 不 能 の 産 業</c:v>
                </c:pt>
              </c:strCache>
            </c:strRef>
          </c:cat>
          <c:val>
            <c:numRef>
              <c:f>'11'!$AD$7:$AD$10</c:f>
              <c:numCache>
                <c:formatCode>#,##0</c:formatCode>
                <c:ptCount val="4"/>
                <c:pt idx="0" formatCode="General">
                  <c:v>513</c:v>
                </c:pt>
                <c:pt idx="1">
                  <c:v>991</c:v>
                </c:pt>
                <c:pt idx="2">
                  <c:v>2005</c:v>
                </c:pt>
                <c:pt idx="3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C2-4723-81A6-42980996B8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工業の推移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'13'!$AG$5:$AG$18</c:f>
              <c:strCache>
                <c:ptCount val="14"/>
                <c:pt idx="0">
                  <c:v>平16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29</c:v>
                </c:pt>
                <c:pt idx="13">
                  <c:v>30</c:v>
                </c:pt>
              </c:strCache>
            </c:strRef>
          </c:cat>
          <c:val>
            <c:numRef>
              <c:f>'13'!$AH$5:$AH$18</c:f>
              <c:numCache>
                <c:formatCode>General</c:formatCode>
                <c:ptCount val="14"/>
                <c:pt idx="0">
                  <c:v>22</c:v>
                </c:pt>
                <c:pt idx="1">
                  <c:v>26</c:v>
                </c:pt>
                <c:pt idx="2">
                  <c:v>28</c:v>
                </c:pt>
                <c:pt idx="3">
                  <c:v>28</c:v>
                </c:pt>
                <c:pt idx="4">
                  <c:v>31</c:v>
                </c:pt>
                <c:pt idx="5">
                  <c:v>26</c:v>
                </c:pt>
                <c:pt idx="6">
                  <c:v>25</c:v>
                </c:pt>
                <c:pt idx="7">
                  <c:v>27</c:v>
                </c:pt>
                <c:pt idx="8">
                  <c:v>27</c:v>
                </c:pt>
                <c:pt idx="9">
                  <c:v>23</c:v>
                </c:pt>
                <c:pt idx="10">
                  <c:v>24</c:v>
                </c:pt>
                <c:pt idx="11">
                  <c:v>20</c:v>
                </c:pt>
                <c:pt idx="12">
                  <c:v>23</c:v>
                </c:pt>
                <c:pt idx="1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97172296"/>
        <c:axId val="391303896"/>
      </c:barChart>
      <c:lineChart>
        <c:grouping val="standard"/>
        <c:varyColors val="0"/>
        <c:ser>
          <c:idx val="1"/>
          <c:order val="1"/>
          <c:tx>
            <c:strRef>
              <c:f>'13'!$AI$4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'13'!$AG$5:$AG$18</c:f>
              <c:strCache>
                <c:ptCount val="14"/>
                <c:pt idx="0">
                  <c:v>平16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29</c:v>
                </c:pt>
                <c:pt idx="13">
                  <c:v>30</c:v>
                </c:pt>
              </c:strCache>
            </c:strRef>
          </c:cat>
          <c:val>
            <c:numRef>
              <c:f>'13'!$AI$5:$AI$18</c:f>
              <c:numCache>
                <c:formatCode>#,##0</c:formatCode>
                <c:ptCount val="14"/>
                <c:pt idx="0">
                  <c:v>15357600000</c:v>
                </c:pt>
                <c:pt idx="1">
                  <c:v>16089170000</c:v>
                </c:pt>
                <c:pt idx="2">
                  <c:v>19020310000</c:v>
                </c:pt>
                <c:pt idx="3">
                  <c:v>15858710000</c:v>
                </c:pt>
                <c:pt idx="4">
                  <c:v>16417870000</c:v>
                </c:pt>
                <c:pt idx="5">
                  <c:v>7563120000</c:v>
                </c:pt>
                <c:pt idx="6">
                  <c:v>8347740000</c:v>
                </c:pt>
                <c:pt idx="7">
                  <c:v>14711550000</c:v>
                </c:pt>
                <c:pt idx="8">
                  <c:v>13718970000</c:v>
                </c:pt>
                <c:pt idx="9">
                  <c:v>14454090000</c:v>
                </c:pt>
                <c:pt idx="10">
                  <c:v>15505540000</c:v>
                </c:pt>
                <c:pt idx="11">
                  <c:v>15633260000</c:v>
                </c:pt>
                <c:pt idx="12">
                  <c:v>15643840000</c:v>
                </c:pt>
                <c:pt idx="13">
                  <c:v>17020940000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5040"/>
        <c:axId val="397175824"/>
      </c:lineChart>
      <c:valAx>
        <c:axId val="391303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2296"/>
        <c:crosses val="autoZero"/>
        <c:crossBetween val="between"/>
        <c:majorUnit val="10"/>
      </c:valAx>
      <c:catAx>
        <c:axId val="3971722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03896"/>
        <c:crossesAt val="0"/>
        <c:auto val="1"/>
        <c:lblAlgn val="ctr"/>
        <c:lblOffset val="100"/>
        <c:noMultiLvlLbl val="0"/>
      </c:catAx>
      <c:valAx>
        <c:axId val="397175824"/>
        <c:scaling>
          <c:orientation val="minMax"/>
          <c:max val="30000000000"/>
          <c:min val="-40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2854240772239574"/>
              <c:y val="4.41871654590382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5040"/>
        <c:crosses val="max"/>
        <c:crossBetween val="between"/>
        <c:majorUnit val="10000000000"/>
        <c:minorUnit val="10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397175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175824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商業の推移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'13'!$AH$23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'13'!$AG$24:$AG$35</c:f>
              <c:strCache>
                <c:ptCount val="12"/>
                <c:pt idx="0">
                  <c:v>昭57</c:v>
                </c:pt>
                <c:pt idx="1">
                  <c:v>60</c:v>
                </c:pt>
                <c:pt idx="2">
                  <c:v>63</c:v>
                </c:pt>
                <c:pt idx="3">
                  <c:v>平3</c:v>
                </c:pt>
                <c:pt idx="4">
                  <c:v>平6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</c:strCache>
            </c:strRef>
          </c:cat>
          <c:val>
            <c:numRef>
              <c:f>'13'!$AH$24:$AH$35</c:f>
              <c:numCache>
                <c:formatCode>General</c:formatCode>
                <c:ptCount val="12"/>
                <c:pt idx="0">
                  <c:v>110</c:v>
                </c:pt>
                <c:pt idx="1">
                  <c:v>89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97</c:v>
                </c:pt>
                <c:pt idx="10">
                  <c:v>74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97175432"/>
        <c:axId val="397174648"/>
      </c:barChart>
      <c:lineChart>
        <c:grouping val="standard"/>
        <c:varyColors val="0"/>
        <c:ser>
          <c:idx val="1"/>
          <c:order val="1"/>
          <c:tx>
            <c:strRef>
              <c:f>'13'!$AI$23</c:f>
              <c:strCache>
                <c:ptCount val="1"/>
                <c:pt idx="0">
                  <c:v>商品販売額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'13'!$AG$24:$AG$35</c:f>
              <c:strCache>
                <c:ptCount val="12"/>
                <c:pt idx="0">
                  <c:v>昭57</c:v>
                </c:pt>
                <c:pt idx="1">
                  <c:v>60</c:v>
                </c:pt>
                <c:pt idx="2">
                  <c:v>63</c:v>
                </c:pt>
                <c:pt idx="3">
                  <c:v>平3</c:v>
                </c:pt>
                <c:pt idx="4">
                  <c:v>平6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</c:strCache>
            </c:strRef>
          </c:cat>
          <c:val>
            <c:numRef>
              <c:f>'13'!$AI$24:$AI$35</c:f>
              <c:numCache>
                <c:formatCode>General</c:formatCode>
                <c:ptCount val="12"/>
                <c:pt idx="0">
                  <c:v>3632570000</c:v>
                </c:pt>
                <c:pt idx="1">
                  <c:v>3331630000</c:v>
                </c:pt>
                <c:pt idx="2">
                  <c:v>4188500000</c:v>
                </c:pt>
                <c:pt idx="3">
                  <c:v>5089630000</c:v>
                </c:pt>
                <c:pt idx="4">
                  <c:v>5358650000</c:v>
                </c:pt>
                <c:pt idx="5">
                  <c:v>5016720000</c:v>
                </c:pt>
                <c:pt idx="6">
                  <c:v>6094270000</c:v>
                </c:pt>
                <c:pt idx="7">
                  <c:v>5883650000</c:v>
                </c:pt>
                <c:pt idx="8">
                  <c:v>4489920000</c:v>
                </c:pt>
                <c:pt idx="9">
                  <c:v>4599450000</c:v>
                </c:pt>
                <c:pt idx="10">
                  <c:v>3622470000</c:v>
                </c:pt>
                <c:pt idx="11">
                  <c:v>4023000000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6608"/>
        <c:axId val="397176216"/>
      </c:lineChart>
      <c:valAx>
        <c:axId val="397174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5432"/>
        <c:crosses val="autoZero"/>
        <c:crossBetween val="between"/>
        <c:majorUnit val="10"/>
      </c:valAx>
      <c:catAx>
        <c:axId val="3971754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4648"/>
        <c:crossesAt val="0"/>
        <c:auto val="1"/>
        <c:lblAlgn val="ctr"/>
        <c:lblOffset val="100"/>
        <c:noMultiLvlLbl val="0"/>
      </c:catAx>
      <c:valAx>
        <c:axId val="397176216"/>
        <c:scaling>
          <c:orientation val="minMax"/>
          <c:max val="8000000000"/>
          <c:min val="-100000000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74986126851381452"/>
              <c:y val="4.41870612034429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6608"/>
        <c:crosses val="max"/>
        <c:crossBetween val="between"/>
        <c:majorUnit val="2000000000"/>
        <c:minorUnit val="1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3971766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176216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昼神温泉・園原の里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'14'!$L$5</c:f>
              <c:strCache>
                <c:ptCount val="1"/>
                <c:pt idx="0">
                  <c:v>昼神温泉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</c:strCache>
            </c:strRef>
          </c:cat>
          <c:val>
            <c:numRef>
              <c:f>'14'!$M$5:$T$5</c:f>
              <c:numCache>
                <c:formatCode>General</c:formatCode>
                <c:ptCount val="8"/>
                <c:pt idx="0">
                  <c:v>7106</c:v>
                </c:pt>
                <c:pt idx="1">
                  <c:v>6899</c:v>
                </c:pt>
                <c:pt idx="2">
                  <c:v>6903</c:v>
                </c:pt>
                <c:pt idx="3">
                  <c:v>6461</c:v>
                </c:pt>
                <c:pt idx="4">
                  <c:v>6389</c:v>
                </c:pt>
                <c:pt idx="5">
                  <c:v>6200</c:v>
                </c:pt>
                <c:pt idx="6">
                  <c:v>6118</c:v>
                </c:pt>
                <c:pt idx="7" formatCode="#,##0">
                  <c:v>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0-4BED-8D45-CC4C925B1BEA}"/>
            </c:ext>
          </c:extLst>
        </c:ser>
        <c:ser>
          <c:idx val="1"/>
          <c:order val="1"/>
          <c:tx>
            <c:strRef>
              <c:f>'14'!$L$6</c:f>
              <c:strCache>
                <c:ptCount val="1"/>
                <c:pt idx="0">
                  <c:v>園原の里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</c:strCache>
            </c:strRef>
          </c:cat>
          <c:val>
            <c:numRef>
              <c:f>'14'!$M$6:$T$6</c:f>
              <c:numCache>
                <c:formatCode>General</c:formatCode>
                <c:ptCount val="8"/>
                <c:pt idx="0">
                  <c:v>2768</c:v>
                </c:pt>
                <c:pt idx="1">
                  <c:v>2908</c:v>
                </c:pt>
                <c:pt idx="2">
                  <c:v>3953</c:v>
                </c:pt>
                <c:pt idx="3">
                  <c:v>3440</c:v>
                </c:pt>
                <c:pt idx="4">
                  <c:v>3814</c:v>
                </c:pt>
                <c:pt idx="5">
                  <c:v>3727</c:v>
                </c:pt>
                <c:pt idx="6">
                  <c:v>4462</c:v>
                </c:pt>
                <c:pt idx="7">
                  <c:v>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BED-8D45-CC4C925B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60752"/>
        <c:axId val="412959968"/>
      </c:lineChart>
      <c:catAx>
        <c:axId val="4129607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59968"/>
        <c:crosses val="autoZero"/>
        <c:auto val="1"/>
        <c:lblAlgn val="ctr"/>
        <c:lblOffset val="100"/>
        <c:noMultiLvlLbl val="0"/>
      </c:catAx>
      <c:valAx>
        <c:axId val="412959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60752"/>
        <c:crosses val="autoZero"/>
        <c:crossBetween val="between"/>
        <c:majorUnit val="2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01448305742552"/>
          <c:y val="0.9115186573455597"/>
          <c:w val="0.55997072768943179"/>
          <c:h val="7.51257476591778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富士見台高原・長岳寺・満蒙開拓平和記念館</a:t>
            </a:r>
          </a:p>
        </c:rich>
      </c:tx>
      <c:layout>
        <c:manualLayout>
          <c:xMode val="edge"/>
          <c:yMode val="edge"/>
          <c:x val="0.1829033834954012"/>
          <c:y val="2.6700042888257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397662716166"/>
          <c:y val="0.16249014667489675"/>
          <c:w val="0.85686502995592928"/>
          <c:h val="0.63509712273545149"/>
        </c:manualLayout>
      </c:layout>
      <c:lineChart>
        <c:grouping val="standard"/>
        <c:varyColors val="0"/>
        <c:ser>
          <c:idx val="0"/>
          <c:order val="0"/>
          <c:tx>
            <c:strRef>
              <c:f>'14'!$L$7</c:f>
              <c:strCache>
                <c:ptCount val="1"/>
                <c:pt idx="0">
                  <c:v>富士見台高原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</c:strCache>
            </c:strRef>
          </c:cat>
          <c:val>
            <c:numRef>
              <c:f>'14'!$M$7:$T$7</c:f>
              <c:numCache>
                <c:formatCode>General</c:formatCode>
                <c:ptCount val="8"/>
                <c:pt idx="0">
                  <c:v>160</c:v>
                </c:pt>
                <c:pt idx="1">
                  <c:v>288</c:v>
                </c:pt>
                <c:pt idx="2">
                  <c:v>234</c:v>
                </c:pt>
                <c:pt idx="3">
                  <c:v>153</c:v>
                </c:pt>
                <c:pt idx="4">
                  <c:v>167</c:v>
                </c:pt>
                <c:pt idx="5">
                  <c:v>116</c:v>
                </c:pt>
                <c:pt idx="6">
                  <c:v>100</c:v>
                </c:pt>
                <c:pt idx="7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F-40B6-ADBD-8EB10FB577A8}"/>
            </c:ext>
          </c:extLst>
        </c:ser>
        <c:ser>
          <c:idx val="1"/>
          <c:order val="1"/>
          <c:tx>
            <c:strRef>
              <c:f>'14'!$L$8</c:f>
              <c:strCache>
                <c:ptCount val="1"/>
                <c:pt idx="0">
                  <c:v>長岳寺・満蒙開拓平和記念館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tx1"/>
              </a:solidFill>
              <a:ln w="9525" cap="rnd">
                <a:noFill/>
              </a:ln>
              <a:effectLst/>
            </c:spPr>
          </c:marker>
          <c:dPt>
            <c:idx val="0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1EF-40B6-ADBD-8EB10FB577A8}"/>
              </c:ext>
            </c:extLst>
          </c:dPt>
          <c:dPt>
            <c:idx val="1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EF-40B6-ADBD-8EB10FB577A8}"/>
              </c:ext>
            </c:extLst>
          </c:dPt>
          <c:dPt>
            <c:idx val="2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EF-40B6-ADBD-8EB10FB577A8}"/>
              </c:ext>
            </c:extLst>
          </c:dPt>
          <c:dPt>
            <c:idx val="3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EF-40B6-ADBD-8EB10FB577A8}"/>
              </c:ext>
            </c:extLst>
          </c:dPt>
          <c:dPt>
            <c:idx val="4"/>
            <c:marker>
              <c:symbol val="triangle"/>
              <c:size val="11"/>
              <c:spPr>
                <a:solidFill>
                  <a:schemeClr val="tx1"/>
                </a:solidFill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EF-40B6-ADBD-8EB10FB577A8}"/>
              </c:ext>
            </c:extLst>
          </c:dPt>
          <c:dPt>
            <c:idx val="5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EF-40B6-ADBD-8EB10FB577A8}"/>
              </c:ext>
            </c:extLst>
          </c:dPt>
          <c:dPt>
            <c:idx val="6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1EF-40B6-ADBD-8EB10FB577A8}"/>
              </c:ext>
            </c:extLst>
          </c:dPt>
          <c:dPt>
            <c:idx val="7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01EF-40B6-ADBD-8EB10FB577A8}"/>
              </c:ext>
            </c:extLst>
          </c:dPt>
          <c:cat>
            <c:strRef>
              <c:f>'14'!$M$4:$T$4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</c:strCache>
            </c:strRef>
          </c:cat>
          <c:val>
            <c:numRef>
              <c:f>'14'!$M$8:$T$8</c:f>
              <c:numCache>
                <c:formatCode>#,##0_);[Red]\(#,##0\)</c:formatCode>
                <c:ptCount val="8"/>
                <c:pt idx="3">
                  <c:v>490</c:v>
                </c:pt>
                <c:pt idx="4">
                  <c:v>463</c:v>
                </c:pt>
                <c:pt idx="5">
                  <c:v>400</c:v>
                </c:pt>
                <c:pt idx="6">
                  <c:v>459</c:v>
                </c:pt>
                <c:pt idx="7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EF-40B6-ADBD-8EB10FB5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62712"/>
        <c:axId val="228722448"/>
      </c:lineChart>
      <c:catAx>
        <c:axId val="4129627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22448"/>
        <c:crosses val="autoZero"/>
        <c:auto val="1"/>
        <c:lblAlgn val="ctr"/>
        <c:lblOffset val="100"/>
        <c:noMultiLvlLbl val="0"/>
      </c:catAx>
      <c:valAx>
        <c:axId val="228722448"/>
        <c:scaling>
          <c:orientation val="minMax"/>
          <c:max val="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62712"/>
        <c:crosses val="autoZero"/>
        <c:crossBetween val="between"/>
        <c:majorUnit val="1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179485443975654E-2"/>
          <c:y val="0.90710557519320723"/>
          <c:w val="0.93056336439320442"/>
          <c:h val="7.509439621462069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ヘブンスそのはら・あららぎ高原・治部坂高原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'14'!$L$9</c:f>
              <c:strCache>
                <c:ptCount val="1"/>
                <c:pt idx="0">
                  <c:v>ヘブンスそのはら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</c:strCache>
            </c:strRef>
          </c:cat>
          <c:val>
            <c:numRef>
              <c:f>'14'!$M$9:$T$9</c:f>
              <c:numCache>
                <c:formatCode>General</c:formatCode>
                <c:ptCount val="8"/>
                <c:pt idx="0">
                  <c:v>2125</c:v>
                </c:pt>
                <c:pt idx="1">
                  <c:v>2192</c:v>
                </c:pt>
                <c:pt idx="2">
                  <c:v>2189</c:v>
                </c:pt>
                <c:pt idx="3">
                  <c:v>1963</c:v>
                </c:pt>
                <c:pt idx="4">
                  <c:v>2381</c:v>
                </c:pt>
                <c:pt idx="5">
                  <c:v>2534</c:v>
                </c:pt>
                <c:pt idx="6">
                  <c:v>2778</c:v>
                </c:pt>
                <c:pt idx="7">
                  <c:v>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F-4043-A268-3A21573AE068}"/>
            </c:ext>
          </c:extLst>
        </c:ser>
        <c:ser>
          <c:idx val="1"/>
          <c:order val="1"/>
          <c:tx>
            <c:strRef>
              <c:f>'14'!$L$10</c:f>
              <c:strCache>
                <c:ptCount val="1"/>
                <c:pt idx="0">
                  <c:v>あららぎ高原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</c:strCache>
            </c:strRef>
          </c:cat>
          <c:val>
            <c:numRef>
              <c:f>'14'!$M$10:$T$10</c:f>
              <c:numCache>
                <c:formatCode>General</c:formatCode>
                <c:ptCount val="8"/>
                <c:pt idx="0">
                  <c:v>970</c:v>
                </c:pt>
                <c:pt idx="1">
                  <c:v>904</c:v>
                </c:pt>
                <c:pt idx="2">
                  <c:v>744</c:v>
                </c:pt>
                <c:pt idx="3">
                  <c:v>901</c:v>
                </c:pt>
                <c:pt idx="4">
                  <c:v>817</c:v>
                </c:pt>
                <c:pt idx="5">
                  <c:v>602</c:v>
                </c:pt>
                <c:pt idx="6">
                  <c:v>616</c:v>
                </c:pt>
                <c:pt idx="7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F-4043-A268-3A21573AE068}"/>
            </c:ext>
          </c:extLst>
        </c:ser>
        <c:ser>
          <c:idx val="2"/>
          <c:order val="2"/>
          <c:tx>
            <c:strRef>
              <c:f>'14'!$L$11</c:f>
              <c:strCache>
                <c:ptCount val="1"/>
                <c:pt idx="0">
                  <c:v>治部坂高原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</c:strCache>
            </c:strRef>
          </c:cat>
          <c:val>
            <c:numRef>
              <c:f>'14'!$M$11:$T$11</c:f>
              <c:numCache>
                <c:formatCode>General</c:formatCode>
                <c:ptCount val="8"/>
                <c:pt idx="0">
                  <c:v>1476</c:v>
                </c:pt>
                <c:pt idx="1">
                  <c:v>1441</c:v>
                </c:pt>
                <c:pt idx="2">
                  <c:v>1163</c:v>
                </c:pt>
                <c:pt idx="3">
                  <c:v>1147</c:v>
                </c:pt>
                <c:pt idx="4">
                  <c:v>1262</c:v>
                </c:pt>
                <c:pt idx="5">
                  <c:v>982</c:v>
                </c:pt>
                <c:pt idx="6">
                  <c:v>1113</c:v>
                </c:pt>
                <c:pt idx="7">
                  <c:v>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F-4043-A268-3A21573A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22056"/>
        <c:axId val="228718528"/>
      </c:lineChart>
      <c:catAx>
        <c:axId val="2287220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18528"/>
        <c:crosses val="autoZero"/>
        <c:auto val="1"/>
        <c:lblAlgn val="ctr"/>
        <c:lblOffset val="100"/>
        <c:noMultiLvlLbl val="0"/>
      </c:catAx>
      <c:valAx>
        <c:axId val="228718528"/>
        <c:scaling>
          <c:orientation val="minMax"/>
          <c:max val="2900"/>
          <c:min val="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22056"/>
        <c:crosses val="autoZero"/>
        <c:crossBetween val="between"/>
        <c:majorUnit val="4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87265506288809"/>
          <c:y val="0.93929445147155666"/>
          <c:w val="0.54045316306755575"/>
          <c:h val="4.907341342714757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8283</xdr:rowOff>
    </xdr:from>
    <xdr:to>
      <xdr:col>10</xdr:col>
      <xdr:colOff>9525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9A0AB8-32D5-462C-BBD5-C087B9515826}"/>
            </a:ext>
          </a:extLst>
        </xdr:cNvPr>
        <xdr:cNvCxnSpPr/>
      </xdr:nvCxnSpPr>
      <xdr:spPr>
        <a:xfrm>
          <a:off x="9525" y="1008408"/>
          <a:ext cx="2571750" cy="5917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33</xdr:row>
      <xdr:rowOff>9525</xdr:rowOff>
    </xdr:from>
    <xdr:to>
      <xdr:col>13</xdr:col>
      <xdr:colOff>123825</xdr:colOff>
      <xdr:row>48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805514-9A8E-4318-B1F1-C0EF47B4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108502</xdr:colOff>
      <xdr:row>36</xdr:row>
      <xdr:rowOff>123824</xdr:rowOff>
    </xdr:from>
    <xdr:to>
      <xdr:col>15</xdr:col>
      <xdr:colOff>79513</xdr:colOff>
      <xdr:row>53</xdr:row>
      <xdr:rowOff>138112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EC5842A-6352-4987-9D8D-774FC6E4D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124924</xdr:colOff>
      <xdr:row>36</xdr:row>
      <xdr:rowOff>123825</xdr:rowOff>
    </xdr:from>
    <xdr:to>
      <xdr:col>30</xdr:col>
      <xdr:colOff>147637</xdr:colOff>
      <xdr:row>53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63579C7-19E0-44E6-A005-8EA1C5C5C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</xdr:colOff>
      <xdr:row>18</xdr:row>
      <xdr:rowOff>1</xdr:rowOff>
    </xdr:from>
    <xdr:to>
      <xdr:col>5</xdr:col>
      <xdr:colOff>33337</xdr:colOff>
      <xdr:row>32</xdr:row>
      <xdr:rowOff>185738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828F0A5-CC61-42C9-B907-9D4D88622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17</xdr:row>
      <xdr:rowOff>170260</xdr:rowOff>
    </xdr:from>
    <xdr:to>
      <xdr:col>9</xdr:col>
      <xdr:colOff>647700</xdr:colOff>
      <xdr:row>32</xdr:row>
      <xdr:rowOff>185738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D9FD5CC-3333-41ED-A279-94283DA7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42861</xdr:colOff>
      <xdr:row>33</xdr:row>
      <xdr:rowOff>190499</xdr:rowOff>
    </xdr:from>
    <xdr:to>
      <xdr:col>9</xdr:col>
      <xdr:colOff>633412</xdr:colOff>
      <xdr:row>52</xdr:row>
      <xdr:rowOff>185738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C735BEB-E3B6-404D-9737-5D4696972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515449</xdr:colOff>
      <xdr:row>18</xdr:row>
      <xdr:rowOff>171450</xdr:rowOff>
    </xdr:from>
    <xdr:to>
      <xdr:col>5</xdr:col>
      <xdr:colOff>69239</xdr:colOff>
      <xdr:row>20</xdr:row>
      <xdr:rowOff>30407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2A1FA0-243E-49C0-A5DC-78938B599744}"/>
            </a:ext>
          </a:extLst>
        </xdr:cNvPr>
        <xdr:cNvSpPr txBox="1"/>
      </xdr:nvSpPr>
      <xdr:spPr>
        <a:xfrm>
          <a:off x="2429974" y="2762250"/>
          <a:ext cx="944440" cy="239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452072</xdr:colOff>
      <xdr:row>34</xdr:row>
      <xdr:rowOff>180975</xdr:rowOff>
    </xdr:from>
    <xdr:to>
      <xdr:col>10</xdr:col>
      <xdr:colOff>5862</xdr:colOff>
      <xdr:row>36</xdr:row>
      <xdr:rowOff>38374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AD8D0F1-5C11-427D-A334-3600F0CF3C24}"/>
            </a:ext>
          </a:extLst>
        </xdr:cNvPr>
        <xdr:cNvSpPr txBox="1"/>
      </xdr:nvSpPr>
      <xdr:spPr>
        <a:xfrm>
          <a:off x="5843222" y="5819775"/>
          <a:ext cx="944440" cy="23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457407</xdr:colOff>
      <xdr:row>19</xdr:row>
      <xdr:rowOff>19050</xdr:rowOff>
    </xdr:from>
    <xdr:to>
      <xdr:col>10</xdr:col>
      <xdr:colOff>11197</xdr:colOff>
      <xdr:row>20</xdr:row>
      <xdr:rowOff>47422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FD983C4-C6EB-4480-B90B-5E298C37947F}"/>
            </a:ext>
          </a:extLst>
        </xdr:cNvPr>
        <xdr:cNvSpPr txBox="1"/>
      </xdr:nvSpPr>
      <xdr:spPr>
        <a:xfrm>
          <a:off x="5848557" y="2800350"/>
          <a:ext cx="944440" cy="2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（単位：百人）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2"/>
  <sheetViews>
    <sheetView view="pageBreakPreview" zoomScaleNormal="100" zoomScaleSheetLayoutView="100" workbookViewId="0">
      <selection sqref="A1:Z2"/>
    </sheetView>
  </sheetViews>
  <sheetFormatPr defaultColWidth="2.875" defaultRowHeight="13.5" x14ac:dyDescent="0.15"/>
  <cols>
    <col min="1" max="26" width="3.375" customWidth="1"/>
    <col min="27" max="27" width="3.5" customWidth="1"/>
    <col min="29" max="29" width="10.625" customWidth="1"/>
    <col min="30" max="30" width="6.625" customWidth="1"/>
  </cols>
  <sheetData>
    <row r="1" spans="1:31" ht="13.5" customHeight="1" x14ac:dyDescent="0.15">
      <c r="A1" s="81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3"/>
      <c r="AA1" s="23"/>
      <c r="AB1" s="23"/>
      <c r="AC1" s="23"/>
      <c r="AD1" s="23"/>
      <c r="AE1" s="23"/>
    </row>
    <row r="2" spans="1:31" ht="13.5" customHeight="1" x14ac:dyDescent="0.1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6"/>
      <c r="AA2" s="23"/>
      <c r="AB2" s="23"/>
      <c r="AC2" s="23"/>
      <c r="AD2" s="23"/>
      <c r="AE2" s="23"/>
    </row>
    <row r="3" spans="1:31" ht="13.5" customHeight="1" x14ac:dyDescent="0.15">
      <c r="A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1" ht="13.5" customHeight="1" x14ac:dyDescent="0.15">
      <c r="A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1" ht="15.75" customHeight="1" x14ac:dyDescent="0.15">
      <c r="A5" s="13" t="s">
        <v>135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1" ht="13.5" customHeight="1" x14ac:dyDescent="0.1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4"/>
      <c r="Z6" s="21" t="s">
        <v>24</v>
      </c>
      <c r="AA6" s="24"/>
      <c r="AB6" s="24"/>
    </row>
    <row r="7" spans="1:31" ht="16.350000000000001" customHeight="1" x14ac:dyDescent="0.15">
      <c r="A7" s="122" t="s">
        <v>25</v>
      </c>
      <c r="B7" s="123"/>
      <c r="C7" s="123"/>
      <c r="D7" s="123"/>
      <c r="E7" s="123"/>
      <c r="F7" s="123"/>
      <c r="G7" s="123"/>
      <c r="H7" s="123"/>
      <c r="I7" s="123"/>
      <c r="J7" s="124"/>
      <c r="K7" s="105" t="s">
        <v>26</v>
      </c>
      <c r="L7" s="100"/>
      <c r="M7" s="100"/>
      <c r="N7" s="101"/>
      <c r="O7" s="105" t="s">
        <v>27</v>
      </c>
      <c r="P7" s="100"/>
      <c r="Q7" s="100"/>
      <c r="R7" s="101"/>
      <c r="S7" s="105" t="s">
        <v>28</v>
      </c>
      <c r="T7" s="100"/>
      <c r="U7" s="100"/>
      <c r="V7" s="101"/>
      <c r="W7" s="105" t="s">
        <v>29</v>
      </c>
      <c r="X7" s="100"/>
      <c r="Y7" s="100"/>
      <c r="Z7" s="101"/>
      <c r="AA7" s="26"/>
      <c r="AB7" s="3"/>
      <c r="AC7" s="22" t="str">
        <f>SUBSTITUTE(A10,"　","")</f>
        <v>第一次産業</v>
      </c>
      <c r="AD7" s="22">
        <f>W10</f>
        <v>513</v>
      </c>
      <c r="AE7" s="3"/>
    </row>
    <row r="8" spans="1:31" ht="16.350000000000001" customHeight="1" x14ac:dyDescent="0.15">
      <c r="A8" s="27"/>
      <c r="B8" s="28"/>
      <c r="C8" s="28"/>
      <c r="D8" s="28"/>
      <c r="E8" s="28"/>
      <c r="F8" s="28"/>
      <c r="G8" s="28"/>
      <c r="H8" s="28"/>
      <c r="I8" s="28"/>
      <c r="J8" s="29"/>
      <c r="K8" s="125"/>
      <c r="L8" s="126"/>
      <c r="M8" s="126"/>
      <c r="N8" s="127"/>
      <c r="O8" s="125"/>
      <c r="P8" s="126"/>
      <c r="Q8" s="126"/>
      <c r="R8" s="127"/>
      <c r="S8" s="125"/>
      <c r="T8" s="126"/>
      <c r="U8" s="126"/>
      <c r="V8" s="127"/>
      <c r="W8" s="125"/>
      <c r="X8" s="126"/>
      <c r="Y8" s="126"/>
      <c r="Z8" s="127"/>
      <c r="AA8" s="26"/>
      <c r="AB8" s="3"/>
      <c r="AC8" s="22" t="str">
        <f>SUBSTITUTE(A14,"　","")</f>
        <v>第二次産業</v>
      </c>
      <c r="AD8" s="30">
        <f>W14</f>
        <v>991</v>
      </c>
      <c r="AE8" s="3"/>
    </row>
    <row r="9" spans="1:31" ht="16.350000000000001" customHeight="1" x14ac:dyDescent="0.15">
      <c r="A9" s="31" t="s">
        <v>2</v>
      </c>
      <c r="B9" s="32"/>
      <c r="C9" s="32"/>
      <c r="D9" s="32"/>
      <c r="E9" s="32"/>
      <c r="F9" s="32"/>
      <c r="G9" s="32"/>
      <c r="H9" s="32"/>
      <c r="I9" s="32"/>
      <c r="J9" s="33"/>
      <c r="K9" s="102"/>
      <c r="L9" s="103"/>
      <c r="M9" s="103"/>
      <c r="N9" s="104"/>
      <c r="O9" s="102"/>
      <c r="P9" s="103"/>
      <c r="Q9" s="103"/>
      <c r="R9" s="104"/>
      <c r="S9" s="102"/>
      <c r="T9" s="103"/>
      <c r="U9" s="103"/>
      <c r="V9" s="104"/>
      <c r="W9" s="102"/>
      <c r="X9" s="103"/>
      <c r="Y9" s="103"/>
      <c r="Z9" s="104"/>
      <c r="AA9" s="26"/>
      <c r="AB9" s="3"/>
      <c r="AC9" s="22" t="str">
        <f>SUBSTITUTE(A18,"　","")</f>
        <v>第三次産業</v>
      </c>
      <c r="AD9" s="30">
        <f>W18</f>
        <v>2005</v>
      </c>
      <c r="AE9" s="3"/>
    </row>
    <row r="10" spans="1:31" ht="16.350000000000001" customHeight="1" x14ac:dyDescent="0.15">
      <c r="A10" s="114" t="s">
        <v>30</v>
      </c>
      <c r="B10" s="115"/>
      <c r="C10" s="115"/>
      <c r="D10" s="115"/>
      <c r="E10" s="115"/>
      <c r="F10" s="115"/>
      <c r="G10" s="115"/>
      <c r="H10" s="115"/>
      <c r="I10" s="115"/>
      <c r="J10" s="116"/>
      <c r="K10" s="128">
        <v>550</v>
      </c>
      <c r="L10" s="129"/>
      <c r="M10" s="129"/>
      <c r="N10" s="130"/>
      <c r="O10" s="128">
        <v>635</v>
      </c>
      <c r="P10" s="129"/>
      <c r="Q10" s="129"/>
      <c r="R10" s="130"/>
      <c r="S10" s="128">
        <v>509</v>
      </c>
      <c r="T10" s="129"/>
      <c r="U10" s="129"/>
      <c r="V10" s="130"/>
      <c r="W10" s="128">
        <v>513</v>
      </c>
      <c r="X10" s="129"/>
      <c r="Y10" s="129"/>
      <c r="Z10" s="130"/>
      <c r="AA10" s="26"/>
      <c r="AB10" s="3"/>
      <c r="AC10" s="22" t="str">
        <f>SUBSTITUTE(A26,"の産業","")</f>
        <v>分 類 不 能 の 産 業</v>
      </c>
      <c r="AD10" s="22">
        <f>W26</f>
        <v>22</v>
      </c>
      <c r="AE10" s="3"/>
    </row>
    <row r="11" spans="1:31" ht="16.350000000000001" customHeight="1" x14ac:dyDescent="0.15">
      <c r="A11" s="131" t="s">
        <v>31</v>
      </c>
      <c r="B11" s="132"/>
      <c r="C11" s="132"/>
      <c r="D11" s="132"/>
      <c r="E11" s="132"/>
      <c r="F11" s="132"/>
      <c r="G11" s="132"/>
      <c r="H11" s="132"/>
      <c r="I11" s="132"/>
      <c r="J11" s="133"/>
      <c r="K11" s="128">
        <v>527</v>
      </c>
      <c r="L11" s="129"/>
      <c r="M11" s="129"/>
      <c r="N11" s="130"/>
      <c r="O11" s="128">
        <v>617</v>
      </c>
      <c r="P11" s="129"/>
      <c r="Q11" s="129"/>
      <c r="R11" s="130"/>
      <c r="S11" s="128">
        <v>458</v>
      </c>
      <c r="T11" s="129"/>
      <c r="U11" s="129"/>
      <c r="V11" s="130"/>
      <c r="W11" s="128">
        <v>465</v>
      </c>
      <c r="X11" s="129"/>
      <c r="Y11" s="129"/>
      <c r="Z11" s="130"/>
      <c r="AA11" s="26"/>
      <c r="AB11" s="3"/>
      <c r="AC11" s="3"/>
      <c r="AE11" s="3"/>
    </row>
    <row r="12" spans="1:31" ht="16.350000000000001" customHeight="1" x14ac:dyDescent="0.15">
      <c r="A12" s="131" t="s">
        <v>32</v>
      </c>
      <c r="B12" s="132"/>
      <c r="C12" s="132"/>
      <c r="D12" s="132"/>
      <c r="E12" s="132"/>
      <c r="F12" s="132"/>
      <c r="G12" s="132"/>
      <c r="H12" s="132"/>
      <c r="I12" s="132"/>
      <c r="J12" s="133"/>
      <c r="K12" s="128">
        <v>18</v>
      </c>
      <c r="L12" s="129"/>
      <c r="M12" s="129"/>
      <c r="N12" s="130"/>
      <c r="O12" s="128">
        <v>10</v>
      </c>
      <c r="P12" s="129"/>
      <c r="Q12" s="129"/>
      <c r="R12" s="130"/>
      <c r="S12" s="128">
        <v>50</v>
      </c>
      <c r="T12" s="129"/>
      <c r="U12" s="129"/>
      <c r="V12" s="130"/>
      <c r="W12" s="128">
        <v>44</v>
      </c>
      <c r="X12" s="129"/>
      <c r="Y12" s="129"/>
      <c r="Z12" s="130"/>
      <c r="AA12" s="26"/>
      <c r="AB12" s="3"/>
      <c r="AC12" s="3"/>
      <c r="AE12" s="3"/>
    </row>
    <row r="13" spans="1:31" ht="16.350000000000001" customHeight="1" x14ac:dyDescent="0.15">
      <c r="A13" s="131" t="s">
        <v>33</v>
      </c>
      <c r="B13" s="132"/>
      <c r="C13" s="132"/>
      <c r="D13" s="132"/>
      <c r="E13" s="132"/>
      <c r="F13" s="132"/>
      <c r="G13" s="132"/>
      <c r="H13" s="132"/>
      <c r="I13" s="132"/>
      <c r="J13" s="133"/>
      <c r="K13" s="128">
        <v>5</v>
      </c>
      <c r="L13" s="129"/>
      <c r="M13" s="129"/>
      <c r="N13" s="130"/>
      <c r="O13" s="128">
        <v>8</v>
      </c>
      <c r="P13" s="129"/>
      <c r="Q13" s="129"/>
      <c r="R13" s="130"/>
      <c r="S13" s="128">
        <v>1</v>
      </c>
      <c r="T13" s="129"/>
      <c r="U13" s="129"/>
      <c r="V13" s="130"/>
      <c r="W13" s="128">
        <v>4</v>
      </c>
      <c r="X13" s="129"/>
      <c r="Y13" s="129"/>
      <c r="Z13" s="130"/>
      <c r="AA13" s="26"/>
      <c r="AB13" s="3"/>
      <c r="AC13" s="3"/>
      <c r="AE13" s="3"/>
    </row>
    <row r="14" spans="1:31" ht="16.350000000000001" customHeight="1" x14ac:dyDescent="0.15">
      <c r="A14" s="114" t="s">
        <v>34</v>
      </c>
      <c r="B14" s="115"/>
      <c r="C14" s="115"/>
      <c r="D14" s="115"/>
      <c r="E14" s="115"/>
      <c r="F14" s="115"/>
      <c r="G14" s="115"/>
      <c r="H14" s="115"/>
      <c r="I14" s="115"/>
      <c r="J14" s="116"/>
      <c r="K14" s="134">
        <v>1167</v>
      </c>
      <c r="L14" s="135"/>
      <c r="M14" s="135"/>
      <c r="N14" s="136"/>
      <c r="O14" s="134">
        <v>1012</v>
      </c>
      <c r="P14" s="135"/>
      <c r="Q14" s="135"/>
      <c r="R14" s="136"/>
      <c r="S14" s="134">
        <v>1012</v>
      </c>
      <c r="T14" s="135"/>
      <c r="U14" s="135"/>
      <c r="V14" s="136"/>
      <c r="W14" s="134">
        <v>991</v>
      </c>
      <c r="X14" s="135"/>
      <c r="Y14" s="135"/>
      <c r="Z14" s="136"/>
      <c r="AA14" s="26"/>
      <c r="AB14" s="3"/>
      <c r="AC14" s="3"/>
      <c r="AE14" s="3"/>
    </row>
    <row r="15" spans="1:31" ht="16.350000000000001" customHeight="1" x14ac:dyDescent="0.15">
      <c r="A15" s="131" t="s">
        <v>35</v>
      </c>
      <c r="B15" s="132"/>
      <c r="C15" s="132"/>
      <c r="D15" s="132"/>
      <c r="E15" s="132"/>
      <c r="F15" s="132"/>
      <c r="G15" s="132"/>
      <c r="H15" s="132"/>
      <c r="I15" s="132"/>
      <c r="J15" s="133"/>
      <c r="K15" s="128">
        <v>2</v>
      </c>
      <c r="L15" s="129"/>
      <c r="M15" s="129"/>
      <c r="N15" s="130"/>
      <c r="O15" s="128">
        <v>1</v>
      </c>
      <c r="P15" s="129"/>
      <c r="Q15" s="129"/>
      <c r="R15" s="130"/>
      <c r="S15" s="128">
        <v>2</v>
      </c>
      <c r="T15" s="129"/>
      <c r="U15" s="129"/>
      <c r="V15" s="130"/>
      <c r="W15" s="128">
        <v>2</v>
      </c>
      <c r="X15" s="129"/>
      <c r="Y15" s="129"/>
      <c r="Z15" s="130"/>
      <c r="AA15" s="26"/>
      <c r="AB15" s="3"/>
      <c r="AC15" s="3"/>
      <c r="AE15" s="3"/>
    </row>
    <row r="16" spans="1:31" ht="16.350000000000001" customHeight="1" x14ac:dyDescent="0.15">
      <c r="A16" s="131" t="s">
        <v>36</v>
      </c>
      <c r="B16" s="132"/>
      <c r="C16" s="132"/>
      <c r="D16" s="132"/>
      <c r="E16" s="132"/>
      <c r="F16" s="132"/>
      <c r="G16" s="132"/>
      <c r="H16" s="132"/>
      <c r="I16" s="132"/>
      <c r="J16" s="133"/>
      <c r="K16" s="128">
        <v>354</v>
      </c>
      <c r="L16" s="129"/>
      <c r="M16" s="129"/>
      <c r="N16" s="130"/>
      <c r="O16" s="128">
        <v>312</v>
      </c>
      <c r="P16" s="129"/>
      <c r="Q16" s="129"/>
      <c r="R16" s="130"/>
      <c r="S16" s="128">
        <v>291</v>
      </c>
      <c r="T16" s="129"/>
      <c r="U16" s="129"/>
      <c r="V16" s="130"/>
      <c r="W16" s="128">
        <v>256</v>
      </c>
      <c r="X16" s="129"/>
      <c r="Y16" s="129"/>
      <c r="Z16" s="130"/>
      <c r="AA16" s="26"/>
      <c r="AB16" s="3"/>
      <c r="AC16" s="3"/>
      <c r="AE16" s="3"/>
    </row>
    <row r="17" spans="1:31" ht="16.350000000000001" customHeight="1" x14ac:dyDescent="0.15">
      <c r="A17" s="131" t="s">
        <v>37</v>
      </c>
      <c r="B17" s="132"/>
      <c r="C17" s="132"/>
      <c r="D17" s="132"/>
      <c r="E17" s="132"/>
      <c r="F17" s="132"/>
      <c r="G17" s="132"/>
      <c r="H17" s="132"/>
      <c r="I17" s="132"/>
      <c r="J17" s="133"/>
      <c r="K17" s="128">
        <v>811</v>
      </c>
      <c r="L17" s="129"/>
      <c r="M17" s="129"/>
      <c r="N17" s="130"/>
      <c r="O17" s="128">
        <v>699</v>
      </c>
      <c r="P17" s="129"/>
      <c r="Q17" s="129"/>
      <c r="R17" s="130"/>
      <c r="S17" s="128">
        <v>719</v>
      </c>
      <c r="T17" s="129"/>
      <c r="U17" s="129"/>
      <c r="V17" s="130"/>
      <c r="W17" s="128">
        <v>733</v>
      </c>
      <c r="X17" s="129"/>
      <c r="Y17" s="129"/>
      <c r="Z17" s="130"/>
      <c r="AA17" s="26"/>
      <c r="AB17" s="3"/>
      <c r="AC17" s="3"/>
      <c r="AE17" s="3"/>
    </row>
    <row r="18" spans="1:31" ht="16.350000000000001" customHeight="1" x14ac:dyDescent="0.15">
      <c r="A18" s="114" t="s">
        <v>38</v>
      </c>
      <c r="B18" s="115"/>
      <c r="C18" s="115"/>
      <c r="D18" s="115"/>
      <c r="E18" s="115"/>
      <c r="F18" s="115"/>
      <c r="G18" s="115"/>
      <c r="H18" s="115"/>
      <c r="I18" s="115"/>
      <c r="J18" s="116"/>
      <c r="K18" s="134">
        <v>1632</v>
      </c>
      <c r="L18" s="135"/>
      <c r="M18" s="135"/>
      <c r="N18" s="136"/>
      <c r="O18" s="134">
        <v>1715</v>
      </c>
      <c r="P18" s="135"/>
      <c r="Q18" s="135"/>
      <c r="R18" s="136"/>
      <c r="S18" s="134">
        <v>2081</v>
      </c>
      <c r="T18" s="135"/>
      <c r="U18" s="135"/>
      <c r="V18" s="136"/>
      <c r="W18" s="134">
        <v>2005</v>
      </c>
      <c r="X18" s="135"/>
      <c r="Y18" s="135"/>
      <c r="Z18" s="136"/>
      <c r="AA18" s="26"/>
      <c r="AB18" s="3"/>
      <c r="AC18" s="3"/>
      <c r="AE18" s="3"/>
    </row>
    <row r="19" spans="1:31" ht="16.350000000000001" customHeight="1" x14ac:dyDescent="0.15">
      <c r="A19" s="131" t="s">
        <v>39</v>
      </c>
      <c r="B19" s="132"/>
      <c r="C19" s="132"/>
      <c r="D19" s="132"/>
      <c r="E19" s="132"/>
      <c r="F19" s="132"/>
      <c r="G19" s="132"/>
      <c r="H19" s="132"/>
      <c r="I19" s="132"/>
      <c r="J19" s="133"/>
      <c r="K19" s="134">
        <v>453</v>
      </c>
      <c r="L19" s="135"/>
      <c r="M19" s="135"/>
      <c r="N19" s="136"/>
      <c r="O19" s="134">
        <v>365</v>
      </c>
      <c r="P19" s="135"/>
      <c r="Q19" s="135"/>
      <c r="R19" s="136"/>
      <c r="S19" s="134">
        <v>457</v>
      </c>
      <c r="T19" s="135"/>
      <c r="U19" s="135"/>
      <c r="V19" s="136"/>
      <c r="W19" s="134">
        <v>359</v>
      </c>
      <c r="X19" s="135"/>
      <c r="Y19" s="135"/>
      <c r="Z19" s="136"/>
      <c r="AA19" s="26"/>
      <c r="AB19" s="3"/>
      <c r="AC19" s="3"/>
      <c r="AE19" s="3"/>
    </row>
    <row r="20" spans="1:31" ht="16.350000000000001" customHeight="1" x14ac:dyDescent="0.15">
      <c r="A20" s="131" t="s">
        <v>40</v>
      </c>
      <c r="B20" s="132"/>
      <c r="C20" s="132"/>
      <c r="D20" s="132"/>
      <c r="E20" s="132"/>
      <c r="F20" s="132"/>
      <c r="G20" s="132"/>
      <c r="H20" s="132"/>
      <c r="I20" s="132"/>
      <c r="J20" s="133"/>
      <c r="K20" s="128">
        <v>27</v>
      </c>
      <c r="L20" s="129"/>
      <c r="M20" s="129"/>
      <c r="N20" s="130"/>
      <c r="O20" s="128">
        <v>23</v>
      </c>
      <c r="P20" s="129"/>
      <c r="Q20" s="129"/>
      <c r="R20" s="130"/>
      <c r="S20" s="128">
        <v>32</v>
      </c>
      <c r="T20" s="129"/>
      <c r="U20" s="129"/>
      <c r="V20" s="130"/>
      <c r="W20" s="128">
        <v>32</v>
      </c>
      <c r="X20" s="129"/>
      <c r="Y20" s="129"/>
      <c r="Z20" s="130"/>
      <c r="AA20" s="26"/>
      <c r="AB20" s="3"/>
      <c r="AC20" s="3"/>
      <c r="AE20" s="3"/>
    </row>
    <row r="21" spans="1:31" ht="16.350000000000001" customHeight="1" x14ac:dyDescent="0.15">
      <c r="A21" s="137" t="s">
        <v>139</v>
      </c>
      <c r="B21" s="138"/>
      <c r="C21" s="138"/>
      <c r="D21" s="138"/>
      <c r="E21" s="138"/>
      <c r="F21" s="138"/>
      <c r="G21" s="138"/>
      <c r="H21" s="138"/>
      <c r="I21" s="138"/>
      <c r="J21" s="139"/>
      <c r="K21" s="128">
        <v>3</v>
      </c>
      <c r="L21" s="129"/>
      <c r="M21" s="129"/>
      <c r="N21" s="130"/>
      <c r="O21" s="128">
        <v>1</v>
      </c>
      <c r="P21" s="129"/>
      <c r="Q21" s="129"/>
      <c r="R21" s="130"/>
      <c r="S21" s="128">
        <v>11</v>
      </c>
      <c r="T21" s="129"/>
      <c r="U21" s="129"/>
      <c r="V21" s="130"/>
      <c r="W21" s="128">
        <v>14</v>
      </c>
      <c r="X21" s="129"/>
      <c r="Y21" s="129"/>
      <c r="Z21" s="130"/>
      <c r="AA21" s="26"/>
      <c r="AB21" s="3"/>
      <c r="AC21" s="3"/>
      <c r="AE21" s="3"/>
    </row>
    <row r="22" spans="1:31" ht="16.350000000000001" customHeight="1" x14ac:dyDescent="0.15">
      <c r="A22" s="131" t="s">
        <v>41</v>
      </c>
      <c r="B22" s="132"/>
      <c r="C22" s="132"/>
      <c r="D22" s="132"/>
      <c r="E22" s="132"/>
      <c r="F22" s="132"/>
      <c r="G22" s="132"/>
      <c r="H22" s="132"/>
      <c r="I22" s="132"/>
      <c r="J22" s="133"/>
      <c r="K22" s="128">
        <v>111</v>
      </c>
      <c r="L22" s="129"/>
      <c r="M22" s="129"/>
      <c r="N22" s="130"/>
      <c r="O22" s="128">
        <v>92</v>
      </c>
      <c r="P22" s="129"/>
      <c r="Q22" s="129"/>
      <c r="R22" s="130"/>
      <c r="S22" s="128">
        <v>155</v>
      </c>
      <c r="T22" s="129"/>
      <c r="U22" s="129"/>
      <c r="V22" s="130"/>
      <c r="W22" s="128">
        <v>137</v>
      </c>
      <c r="X22" s="129"/>
      <c r="Y22" s="129"/>
      <c r="Z22" s="130"/>
      <c r="AA22" s="26"/>
      <c r="AB22" s="3"/>
      <c r="AC22" s="3"/>
      <c r="AE22" s="3"/>
    </row>
    <row r="23" spans="1:31" ht="16.350000000000001" customHeight="1" x14ac:dyDescent="0.15">
      <c r="A23" s="131" t="s">
        <v>137</v>
      </c>
      <c r="B23" s="132"/>
      <c r="C23" s="132"/>
      <c r="D23" s="132"/>
      <c r="E23" s="132"/>
      <c r="F23" s="132"/>
      <c r="G23" s="132"/>
      <c r="H23" s="132"/>
      <c r="I23" s="132"/>
      <c r="J23" s="133"/>
      <c r="K23" s="128">
        <v>15</v>
      </c>
      <c r="L23" s="129"/>
      <c r="M23" s="129"/>
      <c r="N23" s="130"/>
      <c r="O23" s="128">
        <v>15</v>
      </c>
      <c r="P23" s="129"/>
      <c r="Q23" s="129"/>
      <c r="R23" s="130"/>
      <c r="S23" s="128">
        <v>14</v>
      </c>
      <c r="T23" s="129"/>
      <c r="U23" s="129"/>
      <c r="V23" s="130"/>
      <c r="W23" s="128">
        <v>15</v>
      </c>
      <c r="X23" s="129"/>
      <c r="Y23" s="129"/>
      <c r="Z23" s="130"/>
      <c r="AA23" s="26"/>
      <c r="AB23" s="3"/>
      <c r="AC23" s="3"/>
      <c r="AE23" s="3"/>
    </row>
    <row r="24" spans="1:31" ht="16.350000000000001" customHeight="1" x14ac:dyDescent="0.15">
      <c r="A24" s="131" t="s">
        <v>42</v>
      </c>
      <c r="B24" s="132"/>
      <c r="C24" s="132"/>
      <c r="D24" s="132"/>
      <c r="E24" s="132"/>
      <c r="F24" s="132"/>
      <c r="G24" s="132"/>
      <c r="H24" s="132"/>
      <c r="I24" s="132"/>
      <c r="J24" s="133"/>
      <c r="K24" s="134">
        <v>937</v>
      </c>
      <c r="L24" s="135"/>
      <c r="M24" s="135"/>
      <c r="N24" s="136"/>
      <c r="O24" s="134">
        <v>1144</v>
      </c>
      <c r="P24" s="135"/>
      <c r="Q24" s="135"/>
      <c r="R24" s="136"/>
      <c r="S24" s="134">
        <v>1316</v>
      </c>
      <c r="T24" s="135"/>
      <c r="U24" s="135"/>
      <c r="V24" s="136"/>
      <c r="W24" s="134">
        <v>1342</v>
      </c>
      <c r="X24" s="135"/>
      <c r="Y24" s="135"/>
      <c r="Z24" s="136"/>
      <c r="AA24" s="26"/>
      <c r="AB24" s="3"/>
      <c r="AC24" s="3"/>
      <c r="AE24" s="3"/>
    </row>
    <row r="25" spans="1:31" ht="16.350000000000001" customHeight="1" x14ac:dyDescent="0.15">
      <c r="A25" s="131" t="s">
        <v>136</v>
      </c>
      <c r="B25" s="132"/>
      <c r="C25" s="132"/>
      <c r="D25" s="132"/>
      <c r="E25" s="132"/>
      <c r="F25" s="132"/>
      <c r="G25" s="132"/>
      <c r="H25" s="132"/>
      <c r="I25" s="132"/>
      <c r="J25" s="133"/>
      <c r="K25" s="128">
        <v>86</v>
      </c>
      <c r="L25" s="129"/>
      <c r="M25" s="129"/>
      <c r="N25" s="130"/>
      <c r="O25" s="128">
        <v>75</v>
      </c>
      <c r="P25" s="129"/>
      <c r="Q25" s="129"/>
      <c r="R25" s="130"/>
      <c r="S25" s="128">
        <v>96</v>
      </c>
      <c r="T25" s="129"/>
      <c r="U25" s="129"/>
      <c r="V25" s="130"/>
      <c r="W25" s="128">
        <v>106</v>
      </c>
      <c r="X25" s="129"/>
      <c r="Y25" s="129"/>
      <c r="Z25" s="130"/>
      <c r="AA25" s="26"/>
      <c r="AB25" s="3"/>
      <c r="AC25" s="3"/>
      <c r="AE25" s="3"/>
    </row>
    <row r="26" spans="1:31" ht="16.350000000000001" customHeight="1" x14ac:dyDescent="0.15">
      <c r="A26" s="114" t="s">
        <v>138</v>
      </c>
      <c r="B26" s="115"/>
      <c r="C26" s="115"/>
      <c r="D26" s="115"/>
      <c r="E26" s="115"/>
      <c r="F26" s="115"/>
      <c r="G26" s="115"/>
      <c r="H26" s="115"/>
      <c r="I26" s="115"/>
      <c r="J26" s="116"/>
      <c r="K26" s="128">
        <v>1</v>
      </c>
      <c r="L26" s="129"/>
      <c r="M26" s="129"/>
      <c r="N26" s="130"/>
      <c r="O26" s="128">
        <v>2</v>
      </c>
      <c r="P26" s="129"/>
      <c r="Q26" s="129"/>
      <c r="R26" s="130"/>
      <c r="S26" s="128">
        <v>61</v>
      </c>
      <c r="T26" s="129"/>
      <c r="U26" s="129"/>
      <c r="V26" s="130"/>
      <c r="W26" s="128">
        <v>22</v>
      </c>
      <c r="X26" s="129"/>
      <c r="Y26" s="129"/>
      <c r="Z26" s="130"/>
      <c r="AA26" s="26"/>
      <c r="AB26" s="3"/>
      <c r="AC26" s="3"/>
      <c r="AE26" s="3"/>
    </row>
    <row r="27" spans="1:31" ht="16.350000000000001" customHeight="1" x14ac:dyDescent="0.15">
      <c r="A27" s="131" t="s">
        <v>43</v>
      </c>
      <c r="B27" s="132"/>
      <c r="C27" s="132"/>
      <c r="D27" s="132"/>
      <c r="E27" s="132"/>
      <c r="F27" s="132"/>
      <c r="G27" s="132"/>
      <c r="H27" s="132"/>
      <c r="I27" s="132"/>
      <c r="J27" s="133"/>
      <c r="K27" s="134">
        <v>3350</v>
      </c>
      <c r="L27" s="135"/>
      <c r="M27" s="135"/>
      <c r="N27" s="136"/>
      <c r="O27" s="134">
        <v>3364</v>
      </c>
      <c r="P27" s="135"/>
      <c r="Q27" s="135"/>
      <c r="R27" s="136"/>
      <c r="S27" s="134">
        <v>3663</v>
      </c>
      <c r="T27" s="135"/>
      <c r="U27" s="135"/>
      <c r="V27" s="136"/>
      <c r="W27" s="134">
        <v>3531</v>
      </c>
      <c r="X27" s="135"/>
      <c r="Y27" s="135"/>
      <c r="Z27" s="136"/>
      <c r="AA27" s="26"/>
      <c r="AB27" s="3"/>
      <c r="AC27" s="3"/>
      <c r="AE27" s="3"/>
    </row>
    <row r="28" spans="1:31" ht="13.5" customHeight="1" x14ac:dyDescent="0.15">
      <c r="S28" s="11"/>
      <c r="T28" s="11"/>
      <c r="U28" s="11"/>
      <c r="V28" s="11"/>
      <c r="W28" s="11"/>
      <c r="X28" s="11"/>
      <c r="Y28" s="11"/>
      <c r="Z28" s="59" t="s">
        <v>44</v>
      </c>
      <c r="AA28" s="7"/>
      <c r="AB28" s="7"/>
    </row>
    <row r="29" spans="1:31" ht="13.5" customHeight="1" x14ac:dyDescent="0.15"/>
    <row r="30" spans="1:31" ht="13.5" customHeight="1" x14ac:dyDescent="0.15"/>
    <row r="31" spans="1:31" ht="13.5" customHeight="1" x14ac:dyDescent="0.15"/>
    <row r="32" spans="1:31" ht="16.350000000000001" customHeight="1" x14ac:dyDescent="0.15">
      <c r="B32" s="4" t="s">
        <v>45</v>
      </c>
      <c r="O32" s="4" t="s">
        <v>46</v>
      </c>
    </row>
    <row r="33" spans="2:26" ht="13.5" customHeight="1" x14ac:dyDescent="0.15">
      <c r="B33" s="4"/>
      <c r="O33" s="4"/>
    </row>
    <row r="34" spans="2:26" ht="16.350000000000001" customHeight="1" x14ac:dyDescent="0.15">
      <c r="C34" s="34"/>
      <c r="O34" s="75" t="s">
        <v>25</v>
      </c>
      <c r="P34" s="76"/>
      <c r="Q34" s="77"/>
      <c r="R34" s="87" t="s">
        <v>47</v>
      </c>
      <c r="S34" s="88"/>
      <c r="T34" s="88"/>
      <c r="U34" s="88"/>
      <c r="V34" s="88"/>
      <c r="W34" s="88"/>
      <c r="X34" s="88"/>
      <c r="Y34" s="88"/>
      <c r="Z34" s="89"/>
    </row>
    <row r="35" spans="2:26" ht="16.350000000000001" customHeight="1" x14ac:dyDescent="0.15">
      <c r="C35" s="5"/>
      <c r="O35" s="78"/>
      <c r="P35" s="79"/>
      <c r="Q35" s="80"/>
      <c r="R35" s="93" t="s">
        <v>48</v>
      </c>
      <c r="S35" s="94"/>
      <c r="T35" s="95"/>
      <c r="U35" s="93" t="s">
        <v>49</v>
      </c>
      <c r="V35" s="94"/>
      <c r="W35" s="95"/>
      <c r="X35" s="93" t="s">
        <v>50</v>
      </c>
      <c r="Y35" s="94"/>
      <c r="Z35" s="95"/>
    </row>
    <row r="36" spans="2:26" ht="16.350000000000001" customHeight="1" x14ac:dyDescent="0.15">
      <c r="O36" s="140" t="s">
        <v>51</v>
      </c>
      <c r="P36" s="141"/>
      <c r="Q36" s="142"/>
      <c r="R36" s="143">
        <v>1033</v>
      </c>
      <c r="S36" s="144"/>
      <c r="T36" s="145"/>
      <c r="U36" s="143">
        <v>122</v>
      </c>
      <c r="V36" s="144"/>
      <c r="W36" s="145"/>
      <c r="X36" s="143">
        <v>911</v>
      </c>
      <c r="Y36" s="144"/>
      <c r="Z36" s="145"/>
    </row>
    <row r="37" spans="2:26" ht="16.350000000000001" customHeight="1" x14ac:dyDescent="0.15">
      <c r="O37" s="140" t="s">
        <v>52</v>
      </c>
      <c r="P37" s="141"/>
      <c r="Q37" s="142"/>
      <c r="R37" s="143">
        <v>1004</v>
      </c>
      <c r="S37" s="144"/>
      <c r="T37" s="145"/>
      <c r="U37" s="143">
        <v>138</v>
      </c>
      <c r="V37" s="144"/>
      <c r="W37" s="145"/>
      <c r="X37" s="143">
        <v>866</v>
      </c>
      <c r="Y37" s="144"/>
      <c r="Z37" s="145"/>
    </row>
    <row r="38" spans="2:26" ht="16.350000000000001" customHeight="1" x14ac:dyDescent="0.15">
      <c r="O38" s="140" t="s">
        <v>53</v>
      </c>
      <c r="P38" s="141"/>
      <c r="Q38" s="142"/>
      <c r="R38" s="143">
        <v>954</v>
      </c>
      <c r="S38" s="144"/>
      <c r="T38" s="145"/>
      <c r="U38" s="143">
        <v>62</v>
      </c>
      <c r="V38" s="144"/>
      <c r="W38" s="145"/>
      <c r="X38" s="143">
        <v>892</v>
      </c>
      <c r="Y38" s="144"/>
      <c r="Z38" s="145"/>
    </row>
    <row r="39" spans="2:26" ht="16.350000000000001" customHeight="1" x14ac:dyDescent="0.15">
      <c r="O39" s="140" t="s">
        <v>54</v>
      </c>
      <c r="P39" s="141"/>
      <c r="Q39" s="142"/>
      <c r="R39" s="143">
        <v>933</v>
      </c>
      <c r="S39" s="144"/>
      <c r="T39" s="145"/>
      <c r="U39" s="143">
        <v>66</v>
      </c>
      <c r="V39" s="144"/>
      <c r="W39" s="145"/>
      <c r="X39" s="143">
        <v>867</v>
      </c>
      <c r="Y39" s="144"/>
      <c r="Z39" s="145"/>
    </row>
    <row r="40" spans="2:26" ht="16.350000000000001" customHeight="1" x14ac:dyDescent="0.15">
      <c r="O40" s="140" t="s">
        <v>55</v>
      </c>
      <c r="P40" s="141"/>
      <c r="Q40" s="142"/>
      <c r="R40" s="143">
        <v>883</v>
      </c>
      <c r="S40" s="144"/>
      <c r="T40" s="145"/>
      <c r="U40" s="143">
        <v>71</v>
      </c>
      <c r="V40" s="144"/>
      <c r="W40" s="145"/>
      <c r="X40" s="143">
        <v>812</v>
      </c>
      <c r="Y40" s="144"/>
      <c r="Z40" s="145"/>
    </row>
    <row r="41" spans="2:26" ht="16.350000000000001" customHeight="1" x14ac:dyDescent="0.15">
      <c r="O41" s="140" t="s">
        <v>56</v>
      </c>
      <c r="P41" s="141"/>
      <c r="Q41" s="142"/>
      <c r="R41" s="143">
        <v>767</v>
      </c>
      <c r="S41" s="144"/>
      <c r="T41" s="145"/>
      <c r="U41" s="143">
        <v>54</v>
      </c>
      <c r="V41" s="144"/>
      <c r="W41" s="145"/>
      <c r="X41" s="143">
        <v>713</v>
      </c>
      <c r="Y41" s="144"/>
      <c r="Z41" s="145"/>
    </row>
    <row r="42" spans="2:26" ht="16.350000000000001" customHeight="1" x14ac:dyDescent="0.15">
      <c r="O42" s="140" t="s">
        <v>4</v>
      </c>
      <c r="P42" s="141"/>
      <c r="Q42" s="142"/>
      <c r="R42" s="143">
        <v>733</v>
      </c>
      <c r="S42" s="144"/>
      <c r="T42" s="145"/>
      <c r="U42" s="143">
        <v>54</v>
      </c>
      <c r="V42" s="144"/>
      <c r="W42" s="145"/>
      <c r="X42" s="143">
        <v>679</v>
      </c>
      <c r="Y42" s="144"/>
      <c r="Z42" s="145"/>
    </row>
    <row r="43" spans="2:26" ht="16.350000000000001" customHeight="1" x14ac:dyDescent="0.15">
      <c r="O43" s="140" t="s">
        <v>7</v>
      </c>
      <c r="P43" s="141"/>
      <c r="Q43" s="142"/>
      <c r="R43" s="143">
        <v>681</v>
      </c>
      <c r="S43" s="144"/>
      <c r="T43" s="145"/>
      <c r="U43" s="143">
        <v>50</v>
      </c>
      <c r="V43" s="144"/>
      <c r="W43" s="145"/>
      <c r="X43" s="143">
        <v>631</v>
      </c>
      <c r="Y43" s="144"/>
      <c r="Z43" s="145"/>
    </row>
    <row r="44" spans="2:26" ht="16.350000000000001" customHeight="1" x14ac:dyDescent="0.15">
      <c r="O44" s="140" t="s">
        <v>9</v>
      </c>
      <c r="P44" s="141"/>
      <c r="Q44" s="142"/>
      <c r="R44" s="143">
        <v>644</v>
      </c>
      <c r="S44" s="144"/>
      <c r="T44" s="145"/>
      <c r="U44" s="143">
        <v>44</v>
      </c>
      <c r="V44" s="144"/>
      <c r="W44" s="145"/>
      <c r="X44" s="143">
        <v>600</v>
      </c>
      <c r="Y44" s="144"/>
      <c r="Z44" s="145"/>
    </row>
    <row r="45" spans="2:26" ht="16.350000000000001" customHeight="1" x14ac:dyDescent="0.15">
      <c r="O45" s="140" t="s">
        <v>14</v>
      </c>
      <c r="P45" s="141"/>
      <c r="Q45" s="142"/>
      <c r="R45" s="90">
        <v>773</v>
      </c>
      <c r="S45" s="91"/>
      <c r="T45" s="92"/>
      <c r="U45" s="90">
        <v>49</v>
      </c>
      <c r="V45" s="91"/>
      <c r="W45" s="92"/>
      <c r="X45" s="90">
        <v>724</v>
      </c>
      <c r="Y45" s="91"/>
      <c r="Z45" s="92"/>
    </row>
    <row r="46" spans="2:26" ht="16.350000000000001" customHeight="1" x14ac:dyDescent="0.15">
      <c r="O46" s="140" t="s">
        <v>19</v>
      </c>
      <c r="P46" s="141"/>
      <c r="Q46" s="142"/>
      <c r="R46" s="90">
        <v>729</v>
      </c>
      <c r="S46" s="91"/>
      <c r="T46" s="92"/>
      <c r="U46" s="90">
        <v>82</v>
      </c>
      <c r="V46" s="91"/>
      <c r="W46" s="92"/>
      <c r="X46" s="90">
        <v>647</v>
      </c>
      <c r="Y46" s="91"/>
      <c r="Z46" s="92"/>
    </row>
    <row r="47" spans="2:26" ht="16.350000000000001" customHeight="1" x14ac:dyDescent="0.15">
      <c r="O47" s="35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59" t="s">
        <v>57</v>
      </c>
    </row>
    <row r="48" spans="2:26" ht="16.350000000000001" customHeight="1" x14ac:dyDescent="0.15"/>
    <row r="49" spans="29:31" ht="16.350000000000001" customHeight="1" x14ac:dyDescent="0.15"/>
    <row r="50" spans="29:31" ht="16.350000000000001" customHeight="1" x14ac:dyDescent="0.15"/>
    <row r="51" spans="29:31" ht="16.350000000000001" customHeight="1" x14ac:dyDescent="0.15">
      <c r="AC51" s="3"/>
      <c r="AD51" s="3"/>
      <c r="AE51" s="3"/>
    </row>
    <row r="52" spans="29:31" ht="16.350000000000001" customHeight="1" x14ac:dyDescent="0.15">
      <c r="AC52" s="8"/>
      <c r="AD52" s="8"/>
      <c r="AE52" s="8"/>
    </row>
  </sheetData>
  <mergeCells count="145">
    <mergeCell ref="O45:Q45"/>
    <mergeCell ref="R45:T45"/>
    <mergeCell ref="U45:W45"/>
    <mergeCell ref="X45:Z45"/>
    <mergeCell ref="O46:Q46"/>
    <mergeCell ref="R46:T46"/>
    <mergeCell ref="U46:W46"/>
    <mergeCell ref="X46:Z46"/>
    <mergeCell ref="O43:Q43"/>
    <mergeCell ref="R43:T43"/>
    <mergeCell ref="U43:W43"/>
    <mergeCell ref="X43:Z43"/>
    <mergeCell ref="O44:Q44"/>
    <mergeCell ref="R44:T44"/>
    <mergeCell ref="U44:W44"/>
    <mergeCell ref="X44:Z44"/>
    <mergeCell ref="O41:Q41"/>
    <mergeCell ref="R41:T41"/>
    <mergeCell ref="U41:W41"/>
    <mergeCell ref="X41:Z41"/>
    <mergeCell ref="O42:Q42"/>
    <mergeCell ref="R42:T42"/>
    <mergeCell ref="U42:W42"/>
    <mergeCell ref="X42:Z42"/>
    <mergeCell ref="O39:Q39"/>
    <mergeCell ref="R39:T39"/>
    <mergeCell ref="U39:W39"/>
    <mergeCell ref="X39:Z39"/>
    <mergeCell ref="O40:Q40"/>
    <mergeCell ref="R40:T40"/>
    <mergeCell ref="U40:W40"/>
    <mergeCell ref="X40:Z40"/>
    <mergeCell ref="O38:Q38"/>
    <mergeCell ref="R38:T38"/>
    <mergeCell ref="U38:W38"/>
    <mergeCell ref="X38:Z38"/>
    <mergeCell ref="O34:Q35"/>
    <mergeCell ref="R34:Z34"/>
    <mergeCell ref="R35:T35"/>
    <mergeCell ref="U35:W35"/>
    <mergeCell ref="X35:Z35"/>
    <mergeCell ref="O36:Q36"/>
    <mergeCell ref="R36:T36"/>
    <mergeCell ref="U36:W36"/>
    <mergeCell ref="X36:Z36"/>
    <mergeCell ref="A27:J27"/>
    <mergeCell ref="K27:N27"/>
    <mergeCell ref="O27:R27"/>
    <mergeCell ref="S27:V27"/>
    <mergeCell ref="W27:Z27"/>
    <mergeCell ref="O37:Q37"/>
    <mergeCell ref="R37:T37"/>
    <mergeCell ref="U37:W37"/>
    <mergeCell ref="X37:Z37"/>
    <mergeCell ref="A25:J25"/>
    <mergeCell ref="K25:N25"/>
    <mergeCell ref="O25:R25"/>
    <mergeCell ref="S25:V25"/>
    <mergeCell ref="W25:Z25"/>
    <mergeCell ref="A26:J26"/>
    <mergeCell ref="K26:N26"/>
    <mergeCell ref="O26:R26"/>
    <mergeCell ref="S26:V26"/>
    <mergeCell ref="W26:Z26"/>
    <mergeCell ref="A23:J23"/>
    <mergeCell ref="K23:N23"/>
    <mergeCell ref="O23:R23"/>
    <mergeCell ref="S23:V23"/>
    <mergeCell ref="W23:Z23"/>
    <mergeCell ref="A24:J24"/>
    <mergeCell ref="K24:N24"/>
    <mergeCell ref="O24:R24"/>
    <mergeCell ref="S24:V24"/>
    <mergeCell ref="W24:Z24"/>
    <mergeCell ref="A21:J21"/>
    <mergeCell ref="K21:N21"/>
    <mergeCell ref="O21:R21"/>
    <mergeCell ref="S21:V21"/>
    <mergeCell ref="W21:Z21"/>
    <mergeCell ref="A22:J22"/>
    <mergeCell ref="K22:N22"/>
    <mergeCell ref="O22:R22"/>
    <mergeCell ref="S22:V22"/>
    <mergeCell ref="W22:Z22"/>
    <mergeCell ref="A19:J19"/>
    <mergeCell ref="K19:N19"/>
    <mergeCell ref="O19:R19"/>
    <mergeCell ref="S19:V19"/>
    <mergeCell ref="W19:Z19"/>
    <mergeCell ref="A20:J20"/>
    <mergeCell ref="K20:N20"/>
    <mergeCell ref="O20:R20"/>
    <mergeCell ref="S20:V20"/>
    <mergeCell ref="W20:Z20"/>
    <mergeCell ref="A17:J17"/>
    <mergeCell ref="K17:N17"/>
    <mergeCell ref="O17:R17"/>
    <mergeCell ref="S17:V17"/>
    <mergeCell ref="W17:Z17"/>
    <mergeCell ref="A18:J18"/>
    <mergeCell ref="K18:N18"/>
    <mergeCell ref="O18:R18"/>
    <mergeCell ref="S18:V18"/>
    <mergeCell ref="W18:Z18"/>
    <mergeCell ref="A15:J15"/>
    <mergeCell ref="K15:N15"/>
    <mergeCell ref="O15:R15"/>
    <mergeCell ref="S15:V15"/>
    <mergeCell ref="W15:Z15"/>
    <mergeCell ref="A16:J16"/>
    <mergeCell ref="K16:N16"/>
    <mergeCell ref="O16:R16"/>
    <mergeCell ref="S16:V16"/>
    <mergeCell ref="W16:Z16"/>
    <mergeCell ref="A13:J13"/>
    <mergeCell ref="K13:N13"/>
    <mergeCell ref="O13:R13"/>
    <mergeCell ref="S13:V13"/>
    <mergeCell ref="W13:Z13"/>
    <mergeCell ref="A14:J14"/>
    <mergeCell ref="K14:N14"/>
    <mergeCell ref="O14:R14"/>
    <mergeCell ref="S14:V14"/>
    <mergeCell ref="W14:Z14"/>
    <mergeCell ref="A11:J11"/>
    <mergeCell ref="K11:N11"/>
    <mergeCell ref="O11:R11"/>
    <mergeCell ref="S11:V11"/>
    <mergeCell ref="W11:Z11"/>
    <mergeCell ref="A12:J12"/>
    <mergeCell ref="K12:N12"/>
    <mergeCell ref="O12:R12"/>
    <mergeCell ref="S12:V12"/>
    <mergeCell ref="W12:Z12"/>
    <mergeCell ref="A1:Z2"/>
    <mergeCell ref="A7:J7"/>
    <mergeCell ref="K7:N9"/>
    <mergeCell ref="O7:R9"/>
    <mergeCell ref="S7:V9"/>
    <mergeCell ref="W7:Z9"/>
    <mergeCell ref="A10:J10"/>
    <mergeCell ref="K10:N10"/>
    <mergeCell ref="O10:R10"/>
    <mergeCell ref="S10:V10"/>
    <mergeCell ref="W10:Z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66"/>
  <sheetViews>
    <sheetView view="pageBreakPreview" zoomScaleNormal="100" zoomScaleSheetLayoutView="100" workbookViewId="0"/>
  </sheetViews>
  <sheetFormatPr defaultColWidth="2.875" defaultRowHeight="13.5" x14ac:dyDescent="0.15"/>
  <cols>
    <col min="1" max="28" width="3.125" customWidth="1"/>
    <col min="29" max="35" width="3" customWidth="1"/>
    <col min="37" max="37" width="3" customWidth="1"/>
  </cols>
  <sheetData>
    <row r="1" spans="1:39" ht="13.5" customHeight="1" x14ac:dyDescent="0.15"/>
    <row r="2" spans="1:39" ht="15" customHeight="1" x14ac:dyDescent="0.15">
      <c r="A2" s="13" t="s">
        <v>58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38"/>
      <c r="AD2" s="38"/>
      <c r="AE2" s="38"/>
      <c r="AF2" s="14"/>
      <c r="AG2" s="14"/>
      <c r="AH2" s="14"/>
      <c r="AI2" s="14"/>
    </row>
    <row r="3" spans="1:39" ht="13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5"/>
      <c r="Z3" s="9"/>
      <c r="AA3" s="9"/>
      <c r="AB3" s="19" t="s">
        <v>59</v>
      </c>
      <c r="AC3" s="20"/>
      <c r="AD3" s="20"/>
      <c r="AE3" s="20"/>
      <c r="AJ3" s="51"/>
      <c r="AK3" s="51"/>
      <c r="AL3" s="51"/>
      <c r="AM3" s="51"/>
    </row>
    <row r="4" spans="1:39" ht="14.25" customHeight="1" x14ac:dyDescent="0.15">
      <c r="A4" s="105" t="s">
        <v>25</v>
      </c>
      <c r="B4" s="100"/>
      <c r="C4" s="100"/>
      <c r="D4" s="101"/>
      <c r="E4" s="105" t="s">
        <v>60</v>
      </c>
      <c r="F4" s="100"/>
      <c r="G4" s="100"/>
      <c r="H4" s="101"/>
      <c r="I4" s="105" t="s">
        <v>0</v>
      </c>
      <c r="J4" s="100"/>
      <c r="K4" s="100"/>
      <c r="L4" s="101"/>
      <c r="M4" s="105" t="s">
        <v>61</v>
      </c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  <c r="Y4" s="156" t="s">
        <v>62</v>
      </c>
      <c r="Z4" s="157"/>
      <c r="AA4" s="157"/>
      <c r="AB4" s="158"/>
      <c r="AC4" s="39"/>
      <c r="AD4" s="39"/>
      <c r="AE4" s="39"/>
      <c r="AF4" s="51"/>
      <c r="AG4" s="51"/>
      <c r="AH4" s="51"/>
      <c r="AI4" s="51"/>
      <c r="AJ4" s="51"/>
      <c r="AK4" s="51"/>
      <c r="AL4" s="51"/>
      <c r="AM4" s="51"/>
    </row>
    <row r="5" spans="1:39" ht="14.25" customHeight="1" x14ac:dyDescent="0.15">
      <c r="A5" s="102"/>
      <c r="B5" s="103"/>
      <c r="C5" s="103"/>
      <c r="D5" s="104"/>
      <c r="E5" s="102"/>
      <c r="F5" s="103"/>
      <c r="G5" s="103"/>
      <c r="H5" s="104"/>
      <c r="I5" s="102"/>
      <c r="J5" s="103"/>
      <c r="K5" s="103"/>
      <c r="L5" s="104"/>
      <c r="M5" s="111" t="s">
        <v>63</v>
      </c>
      <c r="N5" s="112"/>
      <c r="O5" s="113"/>
      <c r="P5" s="111" t="s">
        <v>64</v>
      </c>
      <c r="Q5" s="112"/>
      <c r="R5" s="113"/>
      <c r="S5" s="111" t="s">
        <v>65</v>
      </c>
      <c r="T5" s="112"/>
      <c r="U5" s="113"/>
      <c r="V5" s="111" t="s">
        <v>1</v>
      </c>
      <c r="W5" s="112"/>
      <c r="X5" s="113"/>
      <c r="Y5" s="159"/>
      <c r="Z5" s="160"/>
      <c r="AA5" s="160"/>
      <c r="AB5" s="161"/>
      <c r="AC5" s="39"/>
      <c r="AD5" s="39"/>
      <c r="AE5" s="39"/>
      <c r="AF5" s="51"/>
      <c r="AG5" s="51"/>
      <c r="AH5" s="51"/>
      <c r="AI5" s="51"/>
      <c r="AJ5" s="15"/>
      <c r="AK5" s="15"/>
      <c r="AL5" s="15"/>
      <c r="AM5" s="15"/>
    </row>
    <row r="6" spans="1:39" ht="14.25" customHeight="1" x14ac:dyDescent="0.15">
      <c r="A6" s="106" t="s">
        <v>66</v>
      </c>
      <c r="B6" s="107"/>
      <c r="C6" s="169" t="s">
        <v>129</v>
      </c>
      <c r="D6" s="170"/>
      <c r="E6" s="165">
        <v>648.92999999999995</v>
      </c>
      <c r="F6" s="166"/>
      <c r="G6" s="166"/>
      <c r="H6" s="167"/>
      <c r="I6" s="165">
        <v>373.3</v>
      </c>
      <c r="J6" s="166"/>
      <c r="K6" s="166"/>
      <c r="L6" s="167"/>
      <c r="M6" s="162">
        <v>13.17</v>
      </c>
      <c r="N6" s="163"/>
      <c r="O6" s="164"/>
      <c r="P6" s="171" t="s">
        <v>130</v>
      </c>
      <c r="Q6" s="172"/>
      <c r="R6" s="173"/>
      <c r="S6" s="162">
        <v>156.76</v>
      </c>
      <c r="T6" s="163"/>
      <c r="U6" s="164"/>
      <c r="V6" s="162">
        <v>0.38</v>
      </c>
      <c r="W6" s="163"/>
      <c r="X6" s="164"/>
      <c r="Y6" s="165">
        <v>105.31</v>
      </c>
      <c r="Z6" s="166"/>
      <c r="AA6" s="166"/>
      <c r="AB6" s="167"/>
      <c r="AC6" s="39"/>
      <c r="AD6" s="39"/>
      <c r="AE6" s="39"/>
      <c r="AF6" s="15"/>
      <c r="AG6" s="15"/>
      <c r="AH6" s="15"/>
      <c r="AI6" s="15"/>
      <c r="AJ6" s="15"/>
      <c r="AK6" s="15"/>
      <c r="AL6" s="15"/>
      <c r="AM6" s="15"/>
    </row>
    <row r="7" spans="1:39" ht="14.25" customHeight="1" x14ac:dyDescent="0.15">
      <c r="A7" s="168" t="s">
        <v>52</v>
      </c>
      <c r="B7" s="169"/>
      <c r="C7" s="169"/>
      <c r="D7" s="170"/>
      <c r="E7" s="165">
        <v>603.07000000000005</v>
      </c>
      <c r="F7" s="166"/>
      <c r="G7" s="166"/>
      <c r="H7" s="167"/>
      <c r="I7" s="165">
        <v>350.95</v>
      </c>
      <c r="J7" s="166"/>
      <c r="K7" s="166"/>
      <c r="L7" s="167"/>
      <c r="M7" s="162">
        <v>15.94</v>
      </c>
      <c r="N7" s="163"/>
      <c r="O7" s="164"/>
      <c r="P7" s="162">
        <v>0.01</v>
      </c>
      <c r="Q7" s="163"/>
      <c r="R7" s="164"/>
      <c r="S7" s="162">
        <v>139.37</v>
      </c>
      <c r="T7" s="163"/>
      <c r="U7" s="164"/>
      <c r="V7" s="162">
        <v>0.61</v>
      </c>
      <c r="W7" s="163"/>
      <c r="X7" s="164"/>
      <c r="Y7" s="165">
        <v>96.19</v>
      </c>
      <c r="Z7" s="166"/>
      <c r="AA7" s="166"/>
      <c r="AB7" s="167"/>
      <c r="AC7" s="39"/>
      <c r="AD7" s="39"/>
      <c r="AE7" s="39"/>
      <c r="AF7" s="15"/>
      <c r="AG7" s="15"/>
      <c r="AH7" s="15"/>
      <c r="AI7" s="15"/>
      <c r="AJ7" s="15"/>
      <c r="AK7" s="15"/>
      <c r="AL7" s="15"/>
      <c r="AM7" s="15"/>
    </row>
    <row r="8" spans="1:39" ht="14.25" customHeight="1" x14ac:dyDescent="0.15">
      <c r="A8" s="168" t="s">
        <v>53</v>
      </c>
      <c r="B8" s="169"/>
      <c r="C8" s="169"/>
      <c r="D8" s="170"/>
      <c r="E8" s="165">
        <v>507.71</v>
      </c>
      <c r="F8" s="166"/>
      <c r="G8" s="166"/>
      <c r="H8" s="167"/>
      <c r="I8" s="165">
        <v>296.91000000000003</v>
      </c>
      <c r="J8" s="166"/>
      <c r="K8" s="166"/>
      <c r="L8" s="167"/>
      <c r="M8" s="162">
        <v>20.100000000000001</v>
      </c>
      <c r="N8" s="163"/>
      <c r="O8" s="164"/>
      <c r="P8" s="162">
        <v>0.06</v>
      </c>
      <c r="Q8" s="163"/>
      <c r="R8" s="164"/>
      <c r="S8" s="162">
        <v>100.27</v>
      </c>
      <c r="T8" s="163"/>
      <c r="U8" s="164"/>
      <c r="V8" s="162">
        <v>1.91</v>
      </c>
      <c r="W8" s="163"/>
      <c r="X8" s="164"/>
      <c r="Y8" s="165">
        <v>88.46</v>
      </c>
      <c r="Z8" s="166"/>
      <c r="AA8" s="166"/>
      <c r="AB8" s="167"/>
      <c r="AC8" s="39"/>
      <c r="AD8" s="39"/>
      <c r="AE8" s="39"/>
      <c r="AF8" s="15"/>
      <c r="AG8" s="15"/>
      <c r="AH8" s="15"/>
      <c r="AI8" s="15"/>
      <c r="AJ8" s="15"/>
      <c r="AK8" s="15"/>
      <c r="AL8" s="15"/>
      <c r="AM8" s="15"/>
    </row>
    <row r="9" spans="1:39" ht="14.25" customHeight="1" x14ac:dyDescent="0.15">
      <c r="A9" s="168" t="s">
        <v>54</v>
      </c>
      <c r="B9" s="169"/>
      <c r="C9" s="169"/>
      <c r="D9" s="170"/>
      <c r="E9" s="165">
        <v>484.04</v>
      </c>
      <c r="F9" s="166"/>
      <c r="G9" s="166"/>
      <c r="H9" s="167"/>
      <c r="I9" s="165">
        <v>294.92</v>
      </c>
      <c r="J9" s="166"/>
      <c r="K9" s="166"/>
      <c r="L9" s="167"/>
      <c r="M9" s="162">
        <v>26.51</v>
      </c>
      <c r="N9" s="163"/>
      <c r="O9" s="164"/>
      <c r="P9" s="171" t="s">
        <v>130</v>
      </c>
      <c r="Q9" s="172"/>
      <c r="R9" s="173"/>
      <c r="S9" s="162">
        <v>65.819999999999993</v>
      </c>
      <c r="T9" s="163"/>
      <c r="U9" s="164"/>
      <c r="V9" s="162">
        <v>1.2</v>
      </c>
      <c r="W9" s="163"/>
      <c r="X9" s="164"/>
      <c r="Y9" s="165">
        <v>95.59</v>
      </c>
      <c r="Z9" s="166"/>
      <c r="AA9" s="166"/>
      <c r="AB9" s="167"/>
      <c r="AC9" s="39"/>
      <c r="AD9" s="39"/>
      <c r="AE9" s="39"/>
      <c r="AF9" s="15"/>
      <c r="AG9" s="15"/>
      <c r="AH9" s="15"/>
      <c r="AI9" s="15"/>
      <c r="AJ9" s="15"/>
      <c r="AK9" s="15"/>
      <c r="AL9" s="15"/>
      <c r="AM9" s="15"/>
    </row>
    <row r="10" spans="1:39" ht="14.25" customHeight="1" x14ac:dyDescent="0.15">
      <c r="A10" s="168" t="s">
        <v>55</v>
      </c>
      <c r="B10" s="169"/>
      <c r="C10" s="169"/>
      <c r="D10" s="170"/>
      <c r="E10" s="165">
        <v>459.35</v>
      </c>
      <c r="F10" s="166"/>
      <c r="G10" s="166"/>
      <c r="H10" s="167"/>
      <c r="I10" s="165">
        <v>282.69</v>
      </c>
      <c r="J10" s="166"/>
      <c r="K10" s="166"/>
      <c r="L10" s="167"/>
      <c r="M10" s="162">
        <v>38.69</v>
      </c>
      <c r="N10" s="163"/>
      <c r="O10" s="164"/>
      <c r="P10" s="171" t="s">
        <v>130</v>
      </c>
      <c r="Q10" s="172"/>
      <c r="R10" s="173"/>
      <c r="S10" s="162">
        <v>35.200000000000003</v>
      </c>
      <c r="T10" s="163"/>
      <c r="U10" s="164"/>
      <c r="V10" s="162">
        <v>0.55000000000000004</v>
      </c>
      <c r="W10" s="163"/>
      <c r="X10" s="164"/>
      <c r="Y10" s="165">
        <v>102.22</v>
      </c>
      <c r="Z10" s="166"/>
      <c r="AA10" s="166"/>
      <c r="AB10" s="167"/>
      <c r="AC10" s="39"/>
      <c r="AD10" s="39"/>
      <c r="AE10" s="39"/>
      <c r="AF10" s="15"/>
      <c r="AG10" s="15"/>
      <c r="AH10" s="15"/>
      <c r="AI10" s="15"/>
      <c r="AJ10" s="15"/>
      <c r="AK10" s="15"/>
      <c r="AL10" s="15"/>
      <c r="AM10" s="15"/>
    </row>
    <row r="11" spans="1:39" ht="14.25" customHeight="1" x14ac:dyDescent="0.15">
      <c r="A11" s="174" t="s">
        <v>67</v>
      </c>
      <c r="B11" s="175"/>
      <c r="C11" s="176" t="s">
        <v>68</v>
      </c>
      <c r="D11" s="177"/>
      <c r="E11" s="165">
        <v>405.89</v>
      </c>
      <c r="F11" s="166"/>
      <c r="G11" s="166"/>
      <c r="H11" s="167"/>
      <c r="I11" s="165">
        <v>259.17</v>
      </c>
      <c r="J11" s="166"/>
      <c r="K11" s="166"/>
      <c r="L11" s="167"/>
      <c r="M11" s="162">
        <v>48.44</v>
      </c>
      <c r="N11" s="163"/>
      <c r="O11" s="164"/>
      <c r="P11" s="171" t="s">
        <v>130</v>
      </c>
      <c r="Q11" s="172"/>
      <c r="R11" s="173"/>
      <c r="S11" s="162">
        <v>8.26</v>
      </c>
      <c r="T11" s="163"/>
      <c r="U11" s="164"/>
      <c r="V11" s="162">
        <v>0.14000000000000001</v>
      </c>
      <c r="W11" s="163"/>
      <c r="X11" s="164"/>
      <c r="Y11" s="165">
        <v>89.88</v>
      </c>
      <c r="Z11" s="166"/>
      <c r="AA11" s="166"/>
      <c r="AB11" s="167"/>
      <c r="AC11" s="39"/>
      <c r="AD11" s="39"/>
      <c r="AE11" s="39"/>
      <c r="AF11" s="15"/>
      <c r="AG11" s="15"/>
      <c r="AH11" s="15"/>
      <c r="AI11" s="15"/>
      <c r="AJ11" s="15"/>
      <c r="AK11" s="15"/>
      <c r="AL11" s="15"/>
      <c r="AM11" s="15"/>
    </row>
    <row r="12" spans="1:39" ht="14.25" customHeight="1" x14ac:dyDescent="0.15">
      <c r="A12" s="121" t="s">
        <v>4</v>
      </c>
      <c r="B12" s="97"/>
      <c r="C12" s="97"/>
      <c r="D12" s="98"/>
      <c r="E12" s="165">
        <v>388.38</v>
      </c>
      <c r="F12" s="166"/>
      <c r="G12" s="166"/>
      <c r="H12" s="167"/>
      <c r="I12" s="165">
        <v>230.93</v>
      </c>
      <c r="J12" s="166"/>
      <c r="K12" s="166"/>
      <c r="L12" s="167"/>
      <c r="M12" s="162">
        <v>52.55</v>
      </c>
      <c r="N12" s="163"/>
      <c r="O12" s="164"/>
      <c r="P12" s="171" t="s">
        <v>130</v>
      </c>
      <c r="Q12" s="172"/>
      <c r="R12" s="173"/>
      <c r="S12" s="162">
        <v>3.77</v>
      </c>
      <c r="T12" s="163"/>
      <c r="U12" s="164"/>
      <c r="V12" s="162">
        <v>0.67</v>
      </c>
      <c r="W12" s="163"/>
      <c r="X12" s="164"/>
      <c r="Y12" s="165">
        <v>100.46</v>
      </c>
      <c r="Z12" s="166"/>
      <c r="AA12" s="166"/>
      <c r="AB12" s="167"/>
      <c r="AC12" s="39"/>
      <c r="AD12" s="39"/>
      <c r="AE12" s="39"/>
      <c r="AF12" s="15"/>
      <c r="AG12" s="15"/>
      <c r="AH12" s="15"/>
      <c r="AI12" s="15"/>
      <c r="AJ12" s="15"/>
      <c r="AK12" s="15"/>
      <c r="AL12" s="15"/>
      <c r="AM12" s="15"/>
    </row>
    <row r="13" spans="1:39" ht="14.25" customHeight="1" x14ac:dyDescent="0.15">
      <c r="A13" s="168" t="s">
        <v>7</v>
      </c>
      <c r="B13" s="169"/>
      <c r="C13" s="169"/>
      <c r="D13" s="170"/>
      <c r="E13" s="165">
        <v>361.81</v>
      </c>
      <c r="F13" s="166"/>
      <c r="G13" s="166"/>
      <c r="H13" s="167"/>
      <c r="I13" s="165">
        <v>226.3</v>
      </c>
      <c r="J13" s="166"/>
      <c r="K13" s="166"/>
      <c r="L13" s="167"/>
      <c r="M13" s="162">
        <v>45.91</v>
      </c>
      <c r="N13" s="163"/>
      <c r="O13" s="164"/>
      <c r="P13" s="171" t="s">
        <v>130</v>
      </c>
      <c r="Q13" s="172"/>
      <c r="R13" s="173"/>
      <c r="S13" s="171" t="s">
        <v>130</v>
      </c>
      <c r="T13" s="172"/>
      <c r="U13" s="173"/>
      <c r="V13" s="171" t="s">
        <v>130</v>
      </c>
      <c r="W13" s="172"/>
      <c r="X13" s="173"/>
      <c r="Y13" s="165">
        <v>89.6</v>
      </c>
      <c r="Z13" s="166"/>
      <c r="AA13" s="166"/>
      <c r="AB13" s="167"/>
      <c r="AC13" s="39"/>
      <c r="AD13" s="39"/>
      <c r="AE13" s="39"/>
      <c r="AF13" s="15"/>
      <c r="AG13" s="15"/>
      <c r="AH13" s="15"/>
      <c r="AI13" s="15"/>
      <c r="AJ13" s="15"/>
      <c r="AK13" s="15"/>
      <c r="AL13" s="15"/>
      <c r="AM13" s="15"/>
    </row>
    <row r="14" spans="1:39" ht="14.25" customHeight="1" x14ac:dyDescent="0.15">
      <c r="A14" s="168" t="s">
        <v>9</v>
      </c>
      <c r="B14" s="169"/>
      <c r="C14" s="169"/>
      <c r="D14" s="170"/>
      <c r="E14" s="165">
        <v>244.33</v>
      </c>
      <c r="F14" s="166"/>
      <c r="G14" s="166"/>
      <c r="H14" s="167"/>
      <c r="I14" s="165">
        <v>139.13</v>
      </c>
      <c r="J14" s="166"/>
      <c r="K14" s="166"/>
      <c r="L14" s="167"/>
      <c r="M14" s="162">
        <v>39.01</v>
      </c>
      <c r="N14" s="163"/>
      <c r="O14" s="164"/>
      <c r="P14" s="171" t="s">
        <v>130</v>
      </c>
      <c r="Q14" s="172"/>
      <c r="R14" s="173"/>
      <c r="S14" s="171" t="s">
        <v>130</v>
      </c>
      <c r="T14" s="172"/>
      <c r="U14" s="173"/>
      <c r="V14" s="171" t="s">
        <v>130</v>
      </c>
      <c r="W14" s="172"/>
      <c r="X14" s="173"/>
      <c r="Y14" s="165">
        <v>66.19</v>
      </c>
      <c r="Z14" s="166"/>
      <c r="AA14" s="166"/>
      <c r="AB14" s="167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14.25" customHeight="1" x14ac:dyDescent="0.15">
      <c r="A15" s="168" t="s">
        <v>14</v>
      </c>
      <c r="B15" s="169"/>
      <c r="C15" s="169"/>
      <c r="D15" s="170"/>
      <c r="E15" s="165">
        <v>251.86</v>
      </c>
      <c r="F15" s="166"/>
      <c r="G15" s="166"/>
      <c r="H15" s="167"/>
      <c r="I15" s="165">
        <v>144.29</v>
      </c>
      <c r="J15" s="166"/>
      <c r="K15" s="166"/>
      <c r="L15" s="167"/>
      <c r="M15" s="162">
        <v>41.73</v>
      </c>
      <c r="N15" s="163"/>
      <c r="O15" s="164"/>
      <c r="P15" s="171" t="s">
        <v>130</v>
      </c>
      <c r="Q15" s="172"/>
      <c r="R15" s="173"/>
      <c r="S15" s="171" t="s">
        <v>130</v>
      </c>
      <c r="T15" s="172"/>
      <c r="U15" s="173"/>
      <c r="V15" s="171" t="s">
        <v>130</v>
      </c>
      <c r="W15" s="172"/>
      <c r="X15" s="173"/>
      <c r="Y15" s="165">
        <v>65.84</v>
      </c>
      <c r="Z15" s="166"/>
      <c r="AA15" s="166"/>
      <c r="AB15" s="167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14.25" customHeight="1" x14ac:dyDescent="0.15">
      <c r="A16" s="168" t="s">
        <v>19</v>
      </c>
      <c r="B16" s="169"/>
      <c r="C16" s="169"/>
      <c r="D16" s="170"/>
      <c r="E16" s="165">
        <v>240</v>
      </c>
      <c r="F16" s="166"/>
      <c r="G16" s="166"/>
      <c r="H16" s="167"/>
      <c r="I16" s="165">
        <v>138</v>
      </c>
      <c r="J16" s="166"/>
      <c r="K16" s="166"/>
      <c r="L16" s="167"/>
      <c r="M16" s="162">
        <v>34</v>
      </c>
      <c r="N16" s="163"/>
      <c r="O16" s="164"/>
      <c r="P16" s="171" t="s">
        <v>130</v>
      </c>
      <c r="Q16" s="172"/>
      <c r="R16" s="173"/>
      <c r="S16" s="171" t="s">
        <v>130</v>
      </c>
      <c r="T16" s="172"/>
      <c r="U16" s="173"/>
      <c r="V16" s="171" t="s">
        <v>130</v>
      </c>
      <c r="W16" s="172"/>
      <c r="X16" s="173"/>
      <c r="Y16" s="165">
        <v>68</v>
      </c>
      <c r="Z16" s="166"/>
      <c r="AA16" s="166"/>
      <c r="AB16" s="167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40" ht="13.5" customHeight="1" x14ac:dyDescent="0.15">
      <c r="A17" s="21"/>
      <c r="B17" s="21"/>
      <c r="C17" s="21"/>
      <c r="D17" s="21"/>
      <c r="E17" s="21"/>
      <c r="F17" s="21"/>
      <c r="G17" s="21"/>
      <c r="H17" s="21"/>
      <c r="I17" s="19"/>
      <c r="J17" s="19"/>
      <c r="K17" s="19"/>
      <c r="L17" s="19"/>
      <c r="M17" s="19"/>
      <c r="N17" s="19"/>
      <c r="O17" s="19"/>
      <c r="P17" s="18"/>
      <c r="Q17" s="18"/>
      <c r="R17" s="18"/>
      <c r="S17" s="15"/>
      <c r="T17" s="18"/>
      <c r="U17" s="18"/>
      <c r="V17" s="18"/>
      <c r="W17" s="18"/>
      <c r="X17" s="18"/>
      <c r="Y17" s="19"/>
      <c r="Z17" s="19"/>
      <c r="AA17" s="19"/>
      <c r="AB17" s="19" t="s">
        <v>57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40" ht="13.5" customHeight="1" x14ac:dyDescent="0.15">
      <c r="A18" s="21"/>
      <c r="B18" s="21"/>
      <c r="C18" s="21"/>
      <c r="D18" s="21"/>
      <c r="E18" s="21"/>
      <c r="F18" s="21"/>
      <c r="G18" s="21"/>
      <c r="H18" s="21"/>
      <c r="I18" s="19"/>
      <c r="J18" s="19"/>
      <c r="K18" s="19"/>
      <c r="L18" s="19"/>
      <c r="M18" s="19"/>
      <c r="N18" s="19"/>
      <c r="O18" s="19"/>
      <c r="P18" s="18"/>
      <c r="Q18" s="18"/>
      <c r="R18" s="18"/>
      <c r="S18" s="18"/>
      <c r="T18" s="18"/>
      <c r="U18" s="18"/>
      <c r="V18" s="18"/>
      <c r="W18" s="18"/>
      <c r="X18" s="18"/>
      <c r="Y18" s="19"/>
      <c r="Z18" s="19"/>
      <c r="AA18" s="19"/>
      <c r="AB18" s="19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40" ht="13.5" customHeight="1" x14ac:dyDescent="0.15">
      <c r="A19" s="21"/>
      <c r="B19" s="21"/>
      <c r="C19" s="21"/>
      <c r="D19" s="21"/>
      <c r="E19" s="21"/>
      <c r="F19" s="21"/>
      <c r="G19" s="21"/>
      <c r="H19" s="21"/>
      <c r="I19" s="19"/>
      <c r="J19" s="19"/>
      <c r="K19" s="19"/>
      <c r="L19" s="19"/>
      <c r="M19" s="19"/>
      <c r="N19" s="19"/>
      <c r="O19" s="19"/>
      <c r="P19" s="18"/>
      <c r="Q19" s="18"/>
      <c r="R19" s="18"/>
      <c r="S19" s="18"/>
      <c r="T19" s="18"/>
      <c r="U19" s="18"/>
      <c r="V19" s="18"/>
      <c r="W19" s="18"/>
      <c r="X19" s="18"/>
      <c r="Y19" s="19"/>
      <c r="Z19" s="19"/>
      <c r="AA19" s="19"/>
      <c r="AB19" s="19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40" ht="15" customHeight="1" x14ac:dyDescent="0.15">
      <c r="A20" s="60" t="s">
        <v>69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37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5"/>
      <c r="AD20" s="15"/>
      <c r="AE20" s="15"/>
      <c r="AF20" s="15"/>
      <c r="AG20" s="15"/>
      <c r="AH20" s="15"/>
      <c r="AI20" s="15"/>
    </row>
    <row r="21" spans="1:40" ht="13.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5"/>
      <c r="Z21" s="9"/>
      <c r="AA21" s="9"/>
      <c r="AB21" s="19" t="s">
        <v>59</v>
      </c>
      <c r="AC21" s="6"/>
      <c r="AD21" s="6"/>
      <c r="AE21" s="6"/>
      <c r="AF21" s="6"/>
      <c r="AG21" s="6"/>
      <c r="AH21" s="9"/>
      <c r="AI21" s="9"/>
      <c r="AJ21" s="61"/>
      <c r="AK21" s="61"/>
      <c r="AL21" s="61"/>
      <c r="AM21" s="61"/>
    </row>
    <row r="22" spans="1:40" ht="14.25" customHeight="1" x14ac:dyDescent="0.15">
      <c r="A22" s="105" t="s">
        <v>25</v>
      </c>
      <c r="B22" s="100"/>
      <c r="C22" s="100"/>
      <c r="D22" s="101"/>
      <c r="E22" s="105" t="s">
        <v>70</v>
      </c>
      <c r="F22" s="100"/>
      <c r="G22" s="100"/>
      <c r="H22" s="101"/>
      <c r="I22" s="105" t="s">
        <v>71</v>
      </c>
      <c r="J22" s="100"/>
      <c r="K22" s="100"/>
      <c r="L22" s="101"/>
      <c r="M22" s="105" t="s">
        <v>72</v>
      </c>
      <c r="N22" s="100"/>
      <c r="O22" s="100"/>
      <c r="P22" s="101"/>
      <c r="Q22" s="105" t="s">
        <v>73</v>
      </c>
      <c r="R22" s="100"/>
      <c r="S22" s="100"/>
      <c r="T22" s="101"/>
      <c r="U22" s="105" t="s">
        <v>74</v>
      </c>
      <c r="V22" s="100"/>
      <c r="W22" s="100"/>
      <c r="X22" s="101"/>
      <c r="Y22" s="117" t="s">
        <v>75</v>
      </c>
      <c r="Z22" s="118"/>
      <c r="AA22" s="118"/>
      <c r="AB22" s="119"/>
      <c r="AC22" s="39"/>
      <c r="AD22" s="39"/>
      <c r="AE22" s="39"/>
      <c r="AF22" s="39"/>
      <c r="AG22" s="39"/>
      <c r="AH22" s="51"/>
      <c r="AI22" s="51"/>
      <c r="AJ22" s="15"/>
      <c r="AK22" s="15"/>
      <c r="AL22" s="15"/>
      <c r="AM22" s="15"/>
      <c r="AN22" s="16"/>
    </row>
    <row r="23" spans="1:40" ht="14.25" customHeight="1" x14ac:dyDescent="0.15">
      <c r="A23" s="102"/>
      <c r="B23" s="103"/>
      <c r="C23" s="103"/>
      <c r="D23" s="104"/>
      <c r="E23" s="102"/>
      <c r="F23" s="103"/>
      <c r="G23" s="103"/>
      <c r="H23" s="104"/>
      <c r="I23" s="102"/>
      <c r="J23" s="103"/>
      <c r="K23" s="103"/>
      <c r="L23" s="104"/>
      <c r="M23" s="102"/>
      <c r="N23" s="103"/>
      <c r="O23" s="103"/>
      <c r="P23" s="104"/>
      <c r="Q23" s="102"/>
      <c r="R23" s="103"/>
      <c r="S23" s="103"/>
      <c r="T23" s="104"/>
      <c r="U23" s="102"/>
      <c r="V23" s="103"/>
      <c r="W23" s="103"/>
      <c r="X23" s="104"/>
      <c r="Y23" s="178" t="s">
        <v>76</v>
      </c>
      <c r="Z23" s="179"/>
      <c r="AA23" s="179"/>
      <c r="AB23" s="180"/>
      <c r="AC23" s="39"/>
      <c r="AD23" s="39"/>
      <c r="AE23" s="39"/>
      <c r="AF23" s="39"/>
      <c r="AG23" s="39"/>
      <c r="AH23" s="15"/>
      <c r="AI23" s="15"/>
      <c r="AJ23" s="15"/>
      <c r="AK23" s="15"/>
      <c r="AL23" s="15"/>
      <c r="AM23" s="15"/>
    </row>
    <row r="24" spans="1:40" ht="14.25" customHeight="1" x14ac:dyDescent="0.15">
      <c r="A24" s="181" t="s">
        <v>67</v>
      </c>
      <c r="B24" s="182"/>
      <c r="C24" s="183" t="s">
        <v>68</v>
      </c>
      <c r="D24" s="184"/>
      <c r="E24" s="165">
        <v>163.16</v>
      </c>
      <c r="F24" s="166"/>
      <c r="G24" s="166"/>
      <c r="H24" s="167"/>
      <c r="I24" s="165">
        <v>0.05</v>
      </c>
      <c r="J24" s="166"/>
      <c r="K24" s="166"/>
      <c r="L24" s="167"/>
      <c r="M24" s="165">
        <v>3.97</v>
      </c>
      <c r="N24" s="166"/>
      <c r="O24" s="166"/>
      <c r="P24" s="167"/>
      <c r="Q24" s="165">
        <v>4.41</v>
      </c>
      <c r="R24" s="166"/>
      <c r="S24" s="166"/>
      <c r="T24" s="167"/>
      <c r="U24" s="165">
        <v>5.04</v>
      </c>
      <c r="V24" s="166"/>
      <c r="W24" s="166"/>
      <c r="X24" s="167"/>
      <c r="Y24" s="165">
        <v>0.65</v>
      </c>
      <c r="Z24" s="166"/>
      <c r="AA24" s="166"/>
      <c r="AB24" s="167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40" ht="14.25" customHeight="1" x14ac:dyDescent="0.15">
      <c r="A25" s="168" t="s">
        <v>4</v>
      </c>
      <c r="B25" s="169"/>
      <c r="C25" s="169"/>
      <c r="D25" s="170"/>
      <c r="E25" s="165">
        <v>147.63</v>
      </c>
      <c r="F25" s="166"/>
      <c r="G25" s="166"/>
      <c r="H25" s="167"/>
      <c r="I25" s="165">
        <v>0.03</v>
      </c>
      <c r="J25" s="166"/>
      <c r="K25" s="166"/>
      <c r="L25" s="167"/>
      <c r="M25" s="165">
        <v>0.78</v>
      </c>
      <c r="N25" s="166"/>
      <c r="O25" s="166"/>
      <c r="P25" s="167"/>
      <c r="Q25" s="165">
        <v>3.75</v>
      </c>
      <c r="R25" s="166"/>
      <c r="S25" s="166"/>
      <c r="T25" s="167"/>
      <c r="U25" s="165">
        <v>3.57</v>
      </c>
      <c r="V25" s="166"/>
      <c r="W25" s="166"/>
      <c r="X25" s="167"/>
      <c r="Y25" s="165">
        <v>0.09</v>
      </c>
      <c r="Z25" s="166"/>
      <c r="AA25" s="166"/>
      <c r="AB25" s="167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40" ht="14.25" customHeight="1" x14ac:dyDescent="0.15">
      <c r="A26" s="168" t="s">
        <v>7</v>
      </c>
      <c r="B26" s="169"/>
      <c r="C26" s="169"/>
      <c r="D26" s="170"/>
      <c r="E26" s="165">
        <v>100.27</v>
      </c>
      <c r="F26" s="166"/>
      <c r="G26" s="166"/>
      <c r="H26" s="167"/>
      <c r="I26" s="185" t="s">
        <v>131</v>
      </c>
      <c r="J26" s="186"/>
      <c r="K26" s="186"/>
      <c r="L26" s="187"/>
      <c r="M26" s="165">
        <v>0.85</v>
      </c>
      <c r="N26" s="166"/>
      <c r="O26" s="166"/>
      <c r="P26" s="167"/>
      <c r="Q26" s="165">
        <v>0.62</v>
      </c>
      <c r="R26" s="166"/>
      <c r="S26" s="166"/>
      <c r="T26" s="167"/>
      <c r="U26" s="165">
        <v>1.51</v>
      </c>
      <c r="V26" s="166"/>
      <c r="W26" s="166"/>
      <c r="X26" s="167"/>
      <c r="Y26" s="185" t="s">
        <v>131</v>
      </c>
      <c r="Z26" s="186"/>
      <c r="AA26" s="186"/>
      <c r="AB26" s="187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40" ht="14.25" customHeight="1" x14ac:dyDescent="0.15">
      <c r="A27" s="168" t="s">
        <v>9</v>
      </c>
      <c r="B27" s="169"/>
      <c r="C27" s="169"/>
      <c r="D27" s="170"/>
      <c r="E27" s="165">
        <v>80.33</v>
      </c>
      <c r="F27" s="166"/>
      <c r="G27" s="166"/>
      <c r="H27" s="167"/>
      <c r="I27" s="185" t="s">
        <v>131</v>
      </c>
      <c r="J27" s="186"/>
      <c r="K27" s="186"/>
      <c r="L27" s="187"/>
      <c r="M27" s="165">
        <v>0.56999999999999995</v>
      </c>
      <c r="N27" s="166"/>
      <c r="O27" s="166"/>
      <c r="P27" s="167"/>
      <c r="Q27" s="165">
        <v>1.38</v>
      </c>
      <c r="R27" s="166"/>
      <c r="S27" s="166"/>
      <c r="T27" s="167"/>
      <c r="U27" s="165">
        <v>2.61</v>
      </c>
      <c r="V27" s="166"/>
      <c r="W27" s="166"/>
      <c r="X27" s="167"/>
      <c r="Y27" s="165">
        <v>0.26</v>
      </c>
      <c r="Z27" s="166"/>
      <c r="AA27" s="166"/>
      <c r="AB27" s="167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40" ht="14.25" customHeight="1" x14ac:dyDescent="0.15">
      <c r="A28" s="168" t="s">
        <v>14</v>
      </c>
      <c r="B28" s="169"/>
      <c r="C28" s="169"/>
      <c r="D28" s="170"/>
      <c r="E28" s="165">
        <v>87.49</v>
      </c>
      <c r="F28" s="166"/>
      <c r="G28" s="166"/>
      <c r="H28" s="167"/>
      <c r="I28" s="185" t="s">
        <v>131</v>
      </c>
      <c r="J28" s="186"/>
      <c r="K28" s="186"/>
      <c r="L28" s="187"/>
      <c r="M28" s="165">
        <v>0.23</v>
      </c>
      <c r="N28" s="166"/>
      <c r="O28" s="166"/>
      <c r="P28" s="167"/>
      <c r="Q28" s="165">
        <v>0.84</v>
      </c>
      <c r="R28" s="166"/>
      <c r="S28" s="166"/>
      <c r="T28" s="167"/>
      <c r="U28" s="165">
        <v>3.24</v>
      </c>
      <c r="V28" s="166"/>
      <c r="W28" s="166"/>
      <c r="X28" s="167"/>
      <c r="Y28" s="165">
        <v>0.55000000000000004</v>
      </c>
      <c r="Z28" s="166"/>
      <c r="AA28" s="166"/>
      <c r="AB28" s="167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40"/>
    </row>
    <row r="29" spans="1:40" ht="14.25" customHeight="1" x14ac:dyDescent="0.15">
      <c r="A29" s="168" t="s">
        <v>19</v>
      </c>
      <c r="B29" s="169"/>
      <c r="C29" s="169"/>
      <c r="D29" s="170"/>
      <c r="E29" s="165">
        <v>85</v>
      </c>
      <c r="F29" s="166"/>
      <c r="G29" s="166"/>
      <c r="H29" s="167"/>
      <c r="I29" s="185" t="s">
        <v>131</v>
      </c>
      <c r="J29" s="186"/>
      <c r="K29" s="186"/>
      <c r="L29" s="187"/>
      <c r="M29" s="165">
        <v>2</v>
      </c>
      <c r="N29" s="166"/>
      <c r="O29" s="166"/>
      <c r="P29" s="167"/>
      <c r="Q29" s="165">
        <v>1</v>
      </c>
      <c r="R29" s="166"/>
      <c r="S29" s="166"/>
      <c r="T29" s="167"/>
      <c r="U29" s="165">
        <v>3</v>
      </c>
      <c r="V29" s="166"/>
      <c r="W29" s="166"/>
      <c r="X29" s="167"/>
      <c r="Y29" s="185" t="s">
        <v>131</v>
      </c>
      <c r="Z29" s="186"/>
      <c r="AA29" s="186"/>
      <c r="AB29" s="187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40"/>
    </row>
    <row r="30" spans="1:40" ht="13.5" customHeight="1" x14ac:dyDescent="0.15">
      <c r="A30" s="17"/>
      <c r="B30" s="17"/>
      <c r="C30" s="17"/>
      <c r="D30" s="17"/>
      <c r="E30" s="56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40" ht="13.5" customHeight="1" x14ac:dyDescent="0.15">
      <c r="A31" s="17"/>
      <c r="B31" s="17"/>
      <c r="C31" s="17"/>
      <c r="D31" s="17"/>
      <c r="E31" s="56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40" ht="14.25" customHeight="1" x14ac:dyDescent="0.15">
      <c r="A32" s="105" t="s">
        <v>25</v>
      </c>
      <c r="B32" s="100"/>
      <c r="C32" s="100"/>
      <c r="D32" s="101"/>
      <c r="E32" s="105" t="s">
        <v>77</v>
      </c>
      <c r="F32" s="100"/>
      <c r="G32" s="100"/>
      <c r="H32" s="101"/>
      <c r="I32" s="105" t="s">
        <v>78</v>
      </c>
      <c r="J32" s="100"/>
      <c r="K32" s="100"/>
      <c r="L32" s="101"/>
      <c r="M32" s="117" t="s">
        <v>79</v>
      </c>
      <c r="N32" s="118"/>
      <c r="O32" s="118"/>
      <c r="P32" s="119"/>
      <c r="Q32" s="117" t="s">
        <v>80</v>
      </c>
      <c r="R32" s="118"/>
      <c r="S32" s="118"/>
      <c r="T32" s="119"/>
      <c r="U32" s="117" t="s">
        <v>1</v>
      </c>
      <c r="V32" s="118"/>
      <c r="W32" s="118"/>
      <c r="X32" s="119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54"/>
    </row>
    <row r="33" spans="1:40" ht="14.25" customHeight="1" x14ac:dyDescent="0.15">
      <c r="A33" s="102"/>
      <c r="B33" s="103"/>
      <c r="C33" s="103"/>
      <c r="D33" s="104"/>
      <c r="E33" s="102"/>
      <c r="F33" s="103"/>
      <c r="G33" s="103"/>
      <c r="H33" s="104"/>
      <c r="I33" s="102"/>
      <c r="J33" s="103"/>
      <c r="K33" s="103"/>
      <c r="L33" s="104"/>
      <c r="M33" s="178" t="s">
        <v>81</v>
      </c>
      <c r="N33" s="179"/>
      <c r="O33" s="179"/>
      <c r="P33" s="180"/>
      <c r="Q33" s="178" t="s">
        <v>82</v>
      </c>
      <c r="R33" s="179"/>
      <c r="S33" s="179"/>
      <c r="T33" s="180"/>
      <c r="U33" s="178" t="s">
        <v>82</v>
      </c>
      <c r="V33" s="179"/>
      <c r="W33" s="179"/>
      <c r="X33" s="180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2"/>
    </row>
    <row r="34" spans="1:40" ht="14.25" customHeight="1" x14ac:dyDescent="0.15">
      <c r="A34" s="181" t="s">
        <v>67</v>
      </c>
      <c r="B34" s="182"/>
      <c r="C34" s="183" t="s">
        <v>68</v>
      </c>
      <c r="D34" s="184"/>
      <c r="E34" s="108">
        <v>21.54</v>
      </c>
      <c r="F34" s="109"/>
      <c r="G34" s="109"/>
      <c r="H34" s="110"/>
      <c r="I34" s="162">
        <v>2.2000000000000002</v>
      </c>
      <c r="J34" s="163"/>
      <c r="K34" s="163"/>
      <c r="L34" s="164"/>
      <c r="M34" s="162">
        <v>0.53</v>
      </c>
      <c r="N34" s="163"/>
      <c r="O34" s="163"/>
      <c r="P34" s="164"/>
      <c r="Q34" s="162">
        <v>45.3</v>
      </c>
      <c r="R34" s="163"/>
      <c r="S34" s="163"/>
      <c r="T34" s="164"/>
      <c r="U34" s="162">
        <v>0.8</v>
      </c>
      <c r="V34" s="163"/>
      <c r="W34" s="163"/>
      <c r="X34" s="164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N34" s="52"/>
    </row>
    <row r="35" spans="1:40" ht="14.25" customHeight="1" x14ac:dyDescent="0.15">
      <c r="A35" s="168" t="s">
        <v>4</v>
      </c>
      <c r="B35" s="169"/>
      <c r="C35" s="169"/>
      <c r="D35" s="170"/>
      <c r="E35" s="108">
        <v>20.81</v>
      </c>
      <c r="F35" s="109"/>
      <c r="G35" s="109"/>
      <c r="H35" s="110"/>
      <c r="I35" s="162">
        <v>2.4900000000000002</v>
      </c>
      <c r="J35" s="163"/>
      <c r="K35" s="163"/>
      <c r="L35" s="164"/>
      <c r="M35" s="162">
        <v>0.42</v>
      </c>
      <c r="N35" s="163"/>
      <c r="O35" s="163"/>
      <c r="P35" s="164"/>
      <c r="Q35" s="162">
        <v>23.16</v>
      </c>
      <c r="R35" s="163"/>
      <c r="S35" s="163"/>
      <c r="T35" s="164"/>
      <c r="U35" s="162">
        <v>1.1200000000000001</v>
      </c>
      <c r="V35" s="163"/>
      <c r="W35" s="163"/>
      <c r="X35" s="164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N35" s="52"/>
    </row>
    <row r="36" spans="1:40" ht="14.25" customHeight="1" x14ac:dyDescent="0.15">
      <c r="A36" s="168" t="s">
        <v>7</v>
      </c>
      <c r="B36" s="169"/>
      <c r="C36" s="169"/>
      <c r="D36" s="170"/>
      <c r="E36" s="108">
        <v>11.65</v>
      </c>
      <c r="F36" s="109"/>
      <c r="G36" s="109"/>
      <c r="H36" s="110"/>
      <c r="I36" s="162">
        <v>2.1</v>
      </c>
      <c r="J36" s="163"/>
      <c r="K36" s="163"/>
      <c r="L36" s="164"/>
      <c r="M36" s="162">
        <v>0.95</v>
      </c>
      <c r="N36" s="163"/>
      <c r="O36" s="163"/>
      <c r="P36" s="164"/>
      <c r="Q36" s="171" t="s">
        <v>132</v>
      </c>
      <c r="R36" s="172"/>
      <c r="S36" s="172"/>
      <c r="T36" s="173"/>
      <c r="U36" s="162">
        <v>5.1100000000000003</v>
      </c>
      <c r="V36" s="163"/>
      <c r="W36" s="163"/>
      <c r="X36" s="164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40" ht="14.25" customHeight="1" x14ac:dyDescent="0.15">
      <c r="A37" s="168" t="s">
        <v>9</v>
      </c>
      <c r="B37" s="169"/>
      <c r="C37" s="169"/>
      <c r="D37" s="170"/>
      <c r="E37" s="108">
        <v>19.09</v>
      </c>
      <c r="F37" s="109"/>
      <c r="G37" s="109"/>
      <c r="H37" s="110"/>
      <c r="I37" s="162">
        <v>2.8</v>
      </c>
      <c r="J37" s="163"/>
      <c r="K37" s="163"/>
      <c r="L37" s="164"/>
      <c r="M37" s="162">
        <v>0.23</v>
      </c>
      <c r="N37" s="163"/>
      <c r="O37" s="163"/>
      <c r="P37" s="164"/>
      <c r="Q37" s="171" t="s">
        <v>132</v>
      </c>
      <c r="R37" s="172"/>
      <c r="S37" s="172"/>
      <c r="T37" s="173"/>
      <c r="U37" s="162">
        <v>1.98</v>
      </c>
      <c r="V37" s="163"/>
      <c r="W37" s="163"/>
      <c r="X37" s="164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40" ht="14.25" customHeight="1" x14ac:dyDescent="0.15">
      <c r="A38" s="168" t="s">
        <v>14</v>
      </c>
      <c r="B38" s="169"/>
      <c r="C38" s="169"/>
      <c r="D38" s="170"/>
      <c r="E38" s="108">
        <v>20.5</v>
      </c>
      <c r="F38" s="109"/>
      <c r="G38" s="109"/>
      <c r="H38" s="110"/>
      <c r="I38" s="162">
        <v>3.69</v>
      </c>
      <c r="J38" s="163"/>
      <c r="K38" s="163"/>
      <c r="L38" s="164"/>
      <c r="M38" s="171" t="s">
        <v>132</v>
      </c>
      <c r="N38" s="172"/>
      <c r="O38" s="172"/>
      <c r="P38" s="173"/>
      <c r="Q38" s="171" t="s">
        <v>132</v>
      </c>
      <c r="R38" s="172"/>
      <c r="S38" s="172"/>
      <c r="T38" s="173"/>
      <c r="U38" s="162">
        <v>1.61</v>
      </c>
      <c r="V38" s="163"/>
      <c r="W38" s="163"/>
      <c r="X38" s="164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40" ht="14.25" customHeight="1" x14ac:dyDescent="0.15">
      <c r="A39" s="168" t="s">
        <v>19</v>
      </c>
      <c r="B39" s="169"/>
      <c r="C39" s="169"/>
      <c r="D39" s="170"/>
      <c r="E39" s="185" t="s">
        <v>132</v>
      </c>
      <c r="F39" s="186"/>
      <c r="G39" s="186"/>
      <c r="H39" s="187"/>
      <c r="I39" s="188">
        <v>3</v>
      </c>
      <c r="J39" s="189"/>
      <c r="K39" s="189"/>
      <c r="L39" s="190"/>
      <c r="M39" s="198" t="s">
        <v>132</v>
      </c>
      <c r="N39" s="199"/>
      <c r="O39" s="199"/>
      <c r="P39" s="200"/>
      <c r="Q39" s="198" t="s">
        <v>132</v>
      </c>
      <c r="R39" s="199"/>
      <c r="S39" s="199"/>
      <c r="T39" s="200"/>
      <c r="U39" s="188">
        <v>1</v>
      </c>
      <c r="V39" s="189"/>
      <c r="W39" s="189"/>
      <c r="X39" s="190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40" ht="13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5"/>
      <c r="R40" s="9"/>
      <c r="S40" s="9"/>
      <c r="T40" s="9"/>
      <c r="U40" s="9"/>
      <c r="V40" s="9"/>
      <c r="W40" s="9"/>
      <c r="X40" s="19" t="s">
        <v>83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40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5"/>
      <c r="R41" s="9"/>
      <c r="S41" s="9"/>
      <c r="T41" s="9"/>
      <c r="U41" s="9"/>
      <c r="V41" s="9"/>
      <c r="W41" s="9"/>
      <c r="X41" s="1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40" ht="13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40" ht="15" customHeight="1" x14ac:dyDescent="0.15">
      <c r="A43" s="13" t="s">
        <v>84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40" ht="13.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40" ht="14.25" customHeight="1" x14ac:dyDescent="0.15">
      <c r="A45" s="105" t="s">
        <v>25</v>
      </c>
      <c r="B45" s="100"/>
      <c r="C45" s="101"/>
      <c r="D45" s="191" t="s">
        <v>85</v>
      </c>
      <c r="E45" s="192"/>
      <c r="F45" s="192"/>
      <c r="G45" s="193"/>
      <c r="H45" s="191" t="s">
        <v>86</v>
      </c>
      <c r="I45" s="192"/>
      <c r="J45" s="192"/>
      <c r="K45" s="193"/>
      <c r="L45" s="191" t="s">
        <v>87</v>
      </c>
      <c r="M45" s="192"/>
      <c r="N45" s="192"/>
      <c r="O45" s="193"/>
      <c r="P45" s="191" t="s">
        <v>88</v>
      </c>
      <c r="Q45" s="192"/>
      <c r="R45" s="192"/>
      <c r="S45" s="193"/>
      <c r="T45" s="191" t="s">
        <v>133</v>
      </c>
      <c r="U45" s="192"/>
      <c r="V45" s="192"/>
      <c r="W45" s="193"/>
      <c r="X45" s="191" t="s">
        <v>89</v>
      </c>
      <c r="Y45" s="192"/>
      <c r="Z45" s="192"/>
      <c r="AA45" s="193"/>
      <c r="AB45" s="9"/>
      <c r="AC45" s="9"/>
      <c r="AD45" s="9"/>
      <c r="AE45" s="9"/>
      <c r="AF45" s="9"/>
      <c r="AG45" s="9"/>
      <c r="AH45" s="9"/>
      <c r="AI45" s="9"/>
    </row>
    <row r="46" spans="1:40" ht="14.25" customHeight="1" x14ac:dyDescent="0.15">
      <c r="A46" s="125"/>
      <c r="B46" s="126"/>
      <c r="C46" s="127"/>
      <c r="D46" s="150" t="s">
        <v>90</v>
      </c>
      <c r="E46" s="151"/>
      <c r="F46" s="194" t="s">
        <v>91</v>
      </c>
      <c r="G46" s="195"/>
      <c r="H46" s="150" t="s">
        <v>90</v>
      </c>
      <c r="I46" s="151"/>
      <c r="J46" s="194" t="s">
        <v>91</v>
      </c>
      <c r="K46" s="195"/>
      <c r="L46" s="150" t="s">
        <v>90</v>
      </c>
      <c r="M46" s="151"/>
      <c r="N46" s="194" t="s">
        <v>91</v>
      </c>
      <c r="O46" s="195"/>
      <c r="P46" s="150" t="s">
        <v>90</v>
      </c>
      <c r="Q46" s="151"/>
      <c r="R46" s="194" t="s">
        <v>140</v>
      </c>
      <c r="S46" s="195"/>
      <c r="T46" s="150" t="s">
        <v>92</v>
      </c>
      <c r="U46" s="151"/>
      <c r="V46" s="150" t="s">
        <v>92</v>
      </c>
      <c r="W46" s="151"/>
      <c r="X46" s="150" t="s">
        <v>93</v>
      </c>
      <c r="Y46" s="151"/>
      <c r="Z46" s="150" t="s">
        <v>93</v>
      </c>
      <c r="AA46" s="151"/>
      <c r="AB46" s="9"/>
      <c r="AC46" s="9"/>
      <c r="AD46" s="9"/>
      <c r="AE46" s="9"/>
      <c r="AF46" s="9"/>
      <c r="AG46" s="9"/>
      <c r="AH46" s="9"/>
      <c r="AI46" s="9"/>
    </row>
    <row r="47" spans="1:40" ht="14.25" customHeight="1" x14ac:dyDescent="0.15">
      <c r="A47" s="102"/>
      <c r="B47" s="103"/>
      <c r="C47" s="104"/>
      <c r="D47" s="152" t="s">
        <v>94</v>
      </c>
      <c r="E47" s="153"/>
      <c r="F47" s="196"/>
      <c r="G47" s="197"/>
      <c r="H47" s="152" t="s">
        <v>94</v>
      </c>
      <c r="I47" s="153"/>
      <c r="J47" s="196"/>
      <c r="K47" s="197"/>
      <c r="L47" s="152" t="s">
        <v>94</v>
      </c>
      <c r="M47" s="153"/>
      <c r="N47" s="196"/>
      <c r="O47" s="197"/>
      <c r="P47" s="152" t="s">
        <v>94</v>
      </c>
      <c r="Q47" s="153"/>
      <c r="R47" s="196"/>
      <c r="S47" s="197"/>
      <c r="T47" s="152" t="s">
        <v>94</v>
      </c>
      <c r="U47" s="153"/>
      <c r="V47" s="152" t="s">
        <v>95</v>
      </c>
      <c r="W47" s="153"/>
      <c r="X47" s="152" t="s">
        <v>94</v>
      </c>
      <c r="Y47" s="153"/>
      <c r="Z47" s="152" t="s">
        <v>96</v>
      </c>
      <c r="AA47" s="153"/>
      <c r="AB47" s="9"/>
      <c r="AC47" s="9"/>
      <c r="AD47" s="9"/>
      <c r="AE47" s="9"/>
      <c r="AF47" s="9"/>
      <c r="AG47" s="9"/>
      <c r="AH47" s="9"/>
      <c r="AI47" s="9"/>
    </row>
    <row r="48" spans="1:40" ht="14.25" customHeight="1" x14ac:dyDescent="0.15">
      <c r="A48" s="121"/>
      <c r="B48" s="97"/>
      <c r="C48" s="98"/>
      <c r="D48" s="121" t="s">
        <v>97</v>
      </c>
      <c r="E48" s="98"/>
      <c r="F48" s="121" t="s">
        <v>98</v>
      </c>
      <c r="G48" s="98"/>
      <c r="H48" s="121" t="s">
        <v>97</v>
      </c>
      <c r="I48" s="98"/>
      <c r="J48" s="121" t="s">
        <v>98</v>
      </c>
      <c r="K48" s="98"/>
      <c r="L48" s="121" t="s">
        <v>97</v>
      </c>
      <c r="M48" s="98"/>
      <c r="N48" s="121" t="s">
        <v>98</v>
      </c>
      <c r="O48" s="98"/>
      <c r="P48" s="121" t="s">
        <v>97</v>
      </c>
      <c r="Q48" s="98"/>
      <c r="R48" s="121" t="s">
        <v>99</v>
      </c>
      <c r="S48" s="98"/>
      <c r="T48" s="121" t="s">
        <v>97</v>
      </c>
      <c r="U48" s="98"/>
      <c r="V48" s="121" t="s">
        <v>99</v>
      </c>
      <c r="W48" s="98"/>
      <c r="X48" s="121" t="s">
        <v>97</v>
      </c>
      <c r="Y48" s="98"/>
      <c r="Z48" s="121" t="s">
        <v>100</v>
      </c>
      <c r="AA48" s="98"/>
      <c r="AB48" s="9"/>
      <c r="AC48" s="9"/>
      <c r="AD48" s="9"/>
      <c r="AE48" s="9"/>
      <c r="AF48" s="9"/>
      <c r="AG48" s="9"/>
      <c r="AH48" s="9"/>
      <c r="AI48" s="9"/>
    </row>
    <row r="49" spans="1:35" ht="14.25" customHeight="1" x14ac:dyDescent="0.15">
      <c r="A49" s="181" t="s">
        <v>67</v>
      </c>
      <c r="B49" s="182"/>
      <c r="C49" s="55" t="s">
        <v>68</v>
      </c>
      <c r="D49" s="121">
        <v>76</v>
      </c>
      <c r="E49" s="98"/>
      <c r="F49" s="121">
        <v>733</v>
      </c>
      <c r="G49" s="98"/>
      <c r="H49" s="121">
        <v>31</v>
      </c>
      <c r="I49" s="98"/>
      <c r="J49" s="121">
        <v>312</v>
      </c>
      <c r="K49" s="98"/>
      <c r="L49" s="121">
        <v>1</v>
      </c>
      <c r="M49" s="98"/>
      <c r="N49" s="121">
        <v>13</v>
      </c>
      <c r="O49" s="98"/>
      <c r="P49" s="121">
        <v>6</v>
      </c>
      <c r="Q49" s="98"/>
      <c r="R49" s="96">
        <v>1800</v>
      </c>
      <c r="S49" s="98"/>
      <c r="T49" s="121">
        <v>1</v>
      </c>
      <c r="U49" s="98"/>
      <c r="V49" s="201">
        <v>28000</v>
      </c>
      <c r="W49" s="177"/>
      <c r="X49" s="121">
        <v>18</v>
      </c>
      <c r="Y49" s="98"/>
      <c r="Z49" s="121">
        <v>205</v>
      </c>
      <c r="AA49" s="98"/>
      <c r="AB49" s="9"/>
      <c r="AC49" s="9"/>
      <c r="AD49" s="9"/>
      <c r="AE49" s="9"/>
      <c r="AF49" s="9"/>
      <c r="AG49" s="9"/>
      <c r="AH49" s="9"/>
      <c r="AI49" s="9"/>
    </row>
    <row r="50" spans="1:35" ht="14.25" customHeight="1" x14ac:dyDescent="0.15">
      <c r="A50" s="121" t="s">
        <v>4</v>
      </c>
      <c r="B50" s="97"/>
      <c r="C50" s="98"/>
      <c r="D50" s="121">
        <v>49</v>
      </c>
      <c r="E50" s="98"/>
      <c r="F50" s="121">
        <v>745</v>
      </c>
      <c r="G50" s="98"/>
      <c r="H50" s="121">
        <v>8</v>
      </c>
      <c r="I50" s="98"/>
      <c r="J50" s="121">
        <v>279</v>
      </c>
      <c r="K50" s="98"/>
      <c r="L50" s="121">
        <v>2</v>
      </c>
      <c r="M50" s="98"/>
      <c r="N50" s="99" t="s">
        <v>130</v>
      </c>
      <c r="O50" s="120"/>
      <c r="P50" s="121">
        <v>2</v>
      </c>
      <c r="Q50" s="98"/>
      <c r="R50" s="99" t="s">
        <v>130</v>
      </c>
      <c r="S50" s="120"/>
      <c r="T50" s="99" t="s">
        <v>130</v>
      </c>
      <c r="U50" s="120"/>
      <c r="V50" s="99" t="s">
        <v>130</v>
      </c>
      <c r="W50" s="120"/>
      <c r="X50" s="121">
        <v>7</v>
      </c>
      <c r="Y50" s="98"/>
      <c r="Z50" s="121">
        <v>39</v>
      </c>
      <c r="AA50" s="98"/>
      <c r="AB50" s="9"/>
      <c r="AC50" s="9"/>
      <c r="AD50" s="9"/>
      <c r="AE50" s="9"/>
      <c r="AF50" s="9"/>
      <c r="AG50" s="9"/>
      <c r="AH50" s="9"/>
      <c r="AI50" s="9"/>
    </row>
    <row r="51" spans="1:35" ht="14.25" customHeight="1" x14ac:dyDescent="0.15">
      <c r="A51" s="121" t="s">
        <v>7</v>
      </c>
      <c r="B51" s="97"/>
      <c r="C51" s="98"/>
      <c r="D51" s="121">
        <v>27</v>
      </c>
      <c r="E51" s="98"/>
      <c r="F51" s="121">
        <v>649</v>
      </c>
      <c r="G51" s="98"/>
      <c r="H51" s="121">
        <v>6</v>
      </c>
      <c r="I51" s="98"/>
      <c r="J51" s="121">
        <v>208</v>
      </c>
      <c r="K51" s="98"/>
      <c r="L51" s="121">
        <v>1</v>
      </c>
      <c r="M51" s="98"/>
      <c r="N51" s="99" t="s">
        <v>130</v>
      </c>
      <c r="O51" s="120"/>
      <c r="P51" s="99" t="s">
        <v>130</v>
      </c>
      <c r="Q51" s="120"/>
      <c r="R51" s="99" t="s">
        <v>130</v>
      </c>
      <c r="S51" s="120"/>
      <c r="T51" s="99" t="s">
        <v>130</v>
      </c>
      <c r="U51" s="120"/>
      <c r="V51" s="99" t="s">
        <v>130</v>
      </c>
      <c r="W51" s="120"/>
      <c r="X51" s="99" t="s">
        <v>130</v>
      </c>
      <c r="Y51" s="120"/>
      <c r="Z51" s="99" t="s">
        <v>130</v>
      </c>
      <c r="AA51" s="120"/>
      <c r="AB51" s="9"/>
      <c r="AC51" s="9"/>
      <c r="AD51" s="9"/>
      <c r="AE51" s="9"/>
      <c r="AF51" s="9"/>
      <c r="AG51" s="9"/>
      <c r="AH51" s="9"/>
      <c r="AI51" s="9"/>
    </row>
    <row r="52" spans="1:35" ht="14.25" customHeight="1" x14ac:dyDescent="0.15">
      <c r="A52" s="121" t="s">
        <v>9</v>
      </c>
      <c r="B52" s="97"/>
      <c r="C52" s="98"/>
      <c r="D52" s="121">
        <v>21</v>
      </c>
      <c r="E52" s="98"/>
      <c r="F52" s="121">
        <v>507</v>
      </c>
      <c r="G52" s="98"/>
      <c r="H52" s="121">
        <v>8</v>
      </c>
      <c r="I52" s="98"/>
      <c r="J52" s="121">
        <v>187</v>
      </c>
      <c r="K52" s="98"/>
      <c r="L52" s="99" t="s">
        <v>130</v>
      </c>
      <c r="M52" s="120"/>
      <c r="N52" s="99" t="s">
        <v>130</v>
      </c>
      <c r="O52" s="120"/>
      <c r="P52" s="121">
        <v>3</v>
      </c>
      <c r="Q52" s="98"/>
      <c r="R52" s="121">
        <v>114</v>
      </c>
      <c r="S52" s="98"/>
      <c r="T52" s="99" t="s">
        <v>130</v>
      </c>
      <c r="U52" s="120"/>
      <c r="V52" s="99" t="s">
        <v>130</v>
      </c>
      <c r="W52" s="120"/>
      <c r="X52" s="99" t="s">
        <v>130</v>
      </c>
      <c r="Y52" s="120"/>
      <c r="Z52" s="99" t="s">
        <v>130</v>
      </c>
      <c r="AA52" s="120"/>
      <c r="AB52" s="9"/>
      <c r="AC52" s="9"/>
      <c r="AD52" s="9"/>
      <c r="AE52" s="9"/>
      <c r="AF52" s="9"/>
      <c r="AG52" s="9"/>
      <c r="AH52" s="9"/>
      <c r="AI52" s="9"/>
    </row>
    <row r="53" spans="1:35" ht="14.25" customHeight="1" x14ac:dyDescent="0.15">
      <c r="A53" s="121" t="s">
        <v>14</v>
      </c>
      <c r="B53" s="97"/>
      <c r="C53" s="98"/>
      <c r="D53" s="121">
        <v>14</v>
      </c>
      <c r="E53" s="98"/>
      <c r="F53" s="121">
        <v>477</v>
      </c>
      <c r="G53" s="98"/>
      <c r="H53" s="121">
        <v>5</v>
      </c>
      <c r="I53" s="98"/>
      <c r="J53" s="121">
        <v>160</v>
      </c>
      <c r="K53" s="98"/>
      <c r="L53" s="99" t="s">
        <v>21</v>
      </c>
      <c r="M53" s="120"/>
      <c r="N53" s="99" t="s">
        <v>21</v>
      </c>
      <c r="O53" s="120"/>
      <c r="P53" s="121">
        <v>1</v>
      </c>
      <c r="Q53" s="98"/>
      <c r="R53" s="121">
        <v>10</v>
      </c>
      <c r="S53" s="98"/>
      <c r="T53" s="99" t="s">
        <v>21</v>
      </c>
      <c r="U53" s="120"/>
      <c r="V53" s="99" t="s">
        <v>21</v>
      </c>
      <c r="W53" s="120"/>
      <c r="X53" s="99" t="s">
        <v>21</v>
      </c>
      <c r="Y53" s="120"/>
      <c r="Z53" s="99" t="s">
        <v>21</v>
      </c>
      <c r="AA53" s="120"/>
      <c r="AB53" s="9"/>
      <c r="AC53" s="9"/>
      <c r="AD53" s="9"/>
      <c r="AE53" s="9"/>
      <c r="AF53" s="9"/>
      <c r="AG53" s="9"/>
      <c r="AH53" s="9"/>
      <c r="AI53" s="9"/>
    </row>
    <row r="54" spans="1:35" ht="14.25" customHeight="1" x14ac:dyDescent="0.15">
      <c r="A54" s="121" t="s">
        <v>19</v>
      </c>
      <c r="B54" s="97"/>
      <c r="C54" s="98"/>
      <c r="D54" s="146">
        <v>11</v>
      </c>
      <c r="E54" s="147"/>
      <c r="F54" s="148" t="s">
        <v>21</v>
      </c>
      <c r="G54" s="149"/>
      <c r="H54" s="146">
        <v>4</v>
      </c>
      <c r="I54" s="147"/>
      <c r="J54" s="146">
        <v>100</v>
      </c>
      <c r="K54" s="147"/>
      <c r="L54" s="148" t="s">
        <v>21</v>
      </c>
      <c r="M54" s="149"/>
      <c r="N54" s="148" t="s">
        <v>21</v>
      </c>
      <c r="O54" s="149"/>
      <c r="P54" s="146">
        <v>1</v>
      </c>
      <c r="Q54" s="147"/>
      <c r="R54" s="148" t="s">
        <v>21</v>
      </c>
      <c r="S54" s="149"/>
      <c r="T54" s="154">
        <v>2</v>
      </c>
      <c r="U54" s="155"/>
      <c r="V54" s="148" t="s">
        <v>21</v>
      </c>
      <c r="W54" s="149"/>
      <c r="X54" s="148" t="s">
        <v>21</v>
      </c>
      <c r="Y54" s="149"/>
      <c r="Z54" s="148" t="s">
        <v>21</v>
      </c>
      <c r="AA54" s="149"/>
      <c r="AB54" s="9"/>
      <c r="AC54" s="9"/>
      <c r="AD54" s="9"/>
      <c r="AE54" s="9"/>
      <c r="AF54" s="9"/>
      <c r="AG54" s="9"/>
      <c r="AH54" s="9"/>
      <c r="AI54" s="9"/>
    </row>
    <row r="55" spans="1:35" ht="13.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5"/>
      <c r="U55" s="9"/>
      <c r="V55" s="9"/>
      <c r="W55" s="9"/>
      <c r="X55" s="9"/>
      <c r="Y55" s="9"/>
      <c r="Z55" s="9"/>
      <c r="AA55" s="19" t="s">
        <v>101</v>
      </c>
      <c r="AB55" s="9"/>
      <c r="AC55" s="9"/>
      <c r="AD55" s="9"/>
      <c r="AE55" s="9"/>
      <c r="AF55" s="9"/>
      <c r="AG55" s="9"/>
      <c r="AH55" s="9"/>
      <c r="AI55" s="9"/>
    </row>
    <row r="56" spans="1:35" ht="13.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ht="13.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ht="13.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3.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ht="13.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3.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4.2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ht="14.2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ht="14.2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ht="14.2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4.2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</sheetData>
  <mergeCells count="314">
    <mergeCell ref="P53:Q53"/>
    <mergeCell ref="R53:S53"/>
    <mergeCell ref="T53:U53"/>
    <mergeCell ref="V53:W53"/>
    <mergeCell ref="X53:Y53"/>
    <mergeCell ref="T52:U52"/>
    <mergeCell ref="V52:W52"/>
    <mergeCell ref="X52:Y52"/>
    <mergeCell ref="Z52:AA52"/>
    <mergeCell ref="A53:C53"/>
    <mergeCell ref="D53:E53"/>
    <mergeCell ref="F53:G53"/>
    <mergeCell ref="H53:I53"/>
    <mergeCell ref="J53:K53"/>
    <mergeCell ref="L53:M53"/>
    <mergeCell ref="Z51:AA51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N51:O51"/>
    <mergeCell ref="P51:Q51"/>
    <mergeCell ref="R51:S51"/>
    <mergeCell ref="T51:U51"/>
    <mergeCell ref="V51:W51"/>
    <mergeCell ref="X51:Y51"/>
    <mergeCell ref="Z53:AA53"/>
    <mergeCell ref="N53:O53"/>
    <mergeCell ref="A49:B49"/>
    <mergeCell ref="T50:U50"/>
    <mergeCell ref="V50:W50"/>
    <mergeCell ref="X50:Y50"/>
    <mergeCell ref="Z50:AA50"/>
    <mergeCell ref="A51:C51"/>
    <mergeCell ref="D51:E51"/>
    <mergeCell ref="F51:G51"/>
    <mergeCell ref="H51:I51"/>
    <mergeCell ref="J51:K51"/>
    <mergeCell ref="L51:M51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D49:E49"/>
    <mergeCell ref="F49:G49"/>
    <mergeCell ref="H49:I49"/>
    <mergeCell ref="J49:K49"/>
    <mergeCell ref="D48:E48"/>
    <mergeCell ref="F48:G48"/>
    <mergeCell ref="H48:I48"/>
    <mergeCell ref="J48:K48"/>
    <mergeCell ref="L48:M48"/>
    <mergeCell ref="N48:O48"/>
    <mergeCell ref="P48:Q48"/>
    <mergeCell ref="R48:S48"/>
    <mergeCell ref="A48:C48"/>
    <mergeCell ref="L49:M49"/>
    <mergeCell ref="Z49:AA49"/>
    <mergeCell ref="N49:O49"/>
    <mergeCell ref="P49:Q49"/>
    <mergeCell ref="R49:S49"/>
    <mergeCell ref="T49:U49"/>
    <mergeCell ref="V49:W49"/>
    <mergeCell ref="X49:Y49"/>
    <mergeCell ref="P47:Q47"/>
    <mergeCell ref="D47:E47"/>
    <mergeCell ref="H47:I47"/>
    <mergeCell ref="L47:M47"/>
    <mergeCell ref="A39:D39"/>
    <mergeCell ref="E39:H39"/>
    <mergeCell ref="I39:L39"/>
    <mergeCell ref="M39:P39"/>
    <mergeCell ref="Q39:T39"/>
    <mergeCell ref="R46:S47"/>
    <mergeCell ref="U39:X39"/>
    <mergeCell ref="D46:E46"/>
    <mergeCell ref="H46:I46"/>
    <mergeCell ref="L46:M46"/>
    <mergeCell ref="P46:Q46"/>
    <mergeCell ref="T46:U46"/>
    <mergeCell ref="V46:W46"/>
    <mergeCell ref="X46:Y46"/>
    <mergeCell ref="A38:D38"/>
    <mergeCell ref="E38:H38"/>
    <mergeCell ref="I38:L38"/>
    <mergeCell ref="M38:P38"/>
    <mergeCell ref="Q38:T38"/>
    <mergeCell ref="U38:X38"/>
    <mergeCell ref="A45:C47"/>
    <mergeCell ref="D45:G45"/>
    <mergeCell ref="H45:K45"/>
    <mergeCell ref="L45:O45"/>
    <mergeCell ref="P45:S45"/>
    <mergeCell ref="T45:W45"/>
    <mergeCell ref="X45:AA45"/>
    <mergeCell ref="F46:G47"/>
    <mergeCell ref="J46:K47"/>
    <mergeCell ref="N46:O47"/>
    <mergeCell ref="A37:D37"/>
    <mergeCell ref="E37:H37"/>
    <mergeCell ref="I37:L37"/>
    <mergeCell ref="M37:P37"/>
    <mergeCell ref="Q37:T37"/>
    <mergeCell ref="U37:X37"/>
    <mergeCell ref="A36:D36"/>
    <mergeCell ref="E36:H36"/>
    <mergeCell ref="I36:L36"/>
    <mergeCell ref="M36:P36"/>
    <mergeCell ref="Q36:T36"/>
    <mergeCell ref="U36:X36"/>
    <mergeCell ref="U34:X34"/>
    <mergeCell ref="A35:D35"/>
    <mergeCell ref="E35:H35"/>
    <mergeCell ref="I35:L35"/>
    <mergeCell ref="M35:P35"/>
    <mergeCell ref="Q35:T35"/>
    <mergeCell ref="U35:X35"/>
    <mergeCell ref="A34:B34"/>
    <mergeCell ref="C34:D34"/>
    <mergeCell ref="E34:H34"/>
    <mergeCell ref="I34:L34"/>
    <mergeCell ref="M34:P34"/>
    <mergeCell ref="Q34:T34"/>
    <mergeCell ref="Y29:AB29"/>
    <mergeCell ref="A32:D33"/>
    <mergeCell ref="E32:H33"/>
    <mergeCell ref="I32:L33"/>
    <mergeCell ref="M32:P32"/>
    <mergeCell ref="Q32:T32"/>
    <mergeCell ref="U32:X32"/>
    <mergeCell ref="M33:P33"/>
    <mergeCell ref="Q33:T33"/>
    <mergeCell ref="U33:X33"/>
    <mergeCell ref="A29:D29"/>
    <mergeCell ref="E29:H29"/>
    <mergeCell ref="I29:L29"/>
    <mergeCell ref="M29:P29"/>
    <mergeCell ref="Q29:T29"/>
    <mergeCell ref="U29:X29"/>
    <mergeCell ref="Y27:AB27"/>
    <mergeCell ref="A28:D28"/>
    <mergeCell ref="E28:H28"/>
    <mergeCell ref="I28:L28"/>
    <mergeCell ref="M28:P28"/>
    <mergeCell ref="Q28:T28"/>
    <mergeCell ref="U28:X28"/>
    <mergeCell ref="Y28:AB28"/>
    <mergeCell ref="A27:D27"/>
    <mergeCell ref="E27:H27"/>
    <mergeCell ref="I27:L27"/>
    <mergeCell ref="M27:P27"/>
    <mergeCell ref="Q27:T27"/>
    <mergeCell ref="U27:X27"/>
    <mergeCell ref="A26:D26"/>
    <mergeCell ref="E26:H26"/>
    <mergeCell ref="I26:L26"/>
    <mergeCell ref="M26:P26"/>
    <mergeCell ref="Q26:T26"/>
    <mergeCell ref="U26:X26"/>
    <mergeCell ref="Y26:AB26"/>
    <mergeCell ref="A25:D25"/>
    <mergeCell ref="E25:H25"/>
    <mergeCell ref="I25:L25"/>
    <mergeCell ref="M25:P25"/>
    <mergeCell ref="Q25:T25"/>
    <mergeCell ref="U25:X25"/>
    <mergeCell ref="A24:B24"/>
    <mergeCell ref="C24:D24"/>
    <mergeCell ref="E24:H24"/>
    <mergeCell ref="I24:L24"/>
    <mergeCell ref="M24:P24"/>
    <mergeCell ref="Q24:T24"/>
    <mergeCell ref="U24:X24"/>
    <mergeCell ref="Y24:AB24"/>
    <mergeCell ref="Y25:AB25"/>
    <mergeCell ref="V16:X16"/>
    <mergeCell ref="Y16:AB16"/>
    <mergeCell ref="A22:D23"/>
    <mergeCell ref="E22:H23"/>
    <mergeCell ref="I22:L23"/>
    <mergeCell ref="M22:P23"/>
    <mergeCell ref="Q22:T23"/>
    <mergeCell ref="U22:X23"/>
    <mergeCell ref="Y22:AB22"/>
    <mergeCell ref="A16:D16"/>
    <mergeCell ref="E16:H16"/>
    <mergeCell ref="I16:L16"/>
    <mergeCell ref="M16:O16"/>
    <mergeCell ref="P16:R16"/>
    <mergeCell ref="S16:U16"/>
    <mergeCell ref="Y23:AB23"/>
    <mergeCell ref="A15:D15"/>
    <mergeCell ref="E15:H15"/>
    <mergeCell ref="I15:L15"/>
    <mergeCell ref="M15:O15"/>
    <mergeCell ref="P15:R15"/>
    <mergeCell ref="S15:U15"/>
    <mergeCell ref="V15:X15"/>
    <mergeCell ref="Y15:AB15"/>
    <mergeCell ref="A14:D14"/>
    <mergeCell ref="E14:H14"/>
    <mergeCell ref="I14:L14"/>
    <mergeCell ref="M14:O14"/>
    <mergeCell ref="P14:R14"/>
    <mergeCell ref="S14:U14"/>
    <mergeCell ref="A13:D13"/>
    <mergeCell ref="E13:H13"/>
    <mergeCell ref="I13:L13"/>
    <mergeCell ref="M13:O13"/>
    <mergeCell ref="P13:R13"/>
    <mergeCell ref="S13:U13"/>
    <mergeCell ref="V13:X13"/>
    <mergeCell ref="Y13:AB13"/>
    <mergeCell ref="V14:X14"/>
    <mergeCell ref="Y14:AB14"/>
    <mergeCell ref="S11:U11"/>
    <mergeCell ref="V11:X11"/>
    <mergeCell ref="Y11:AB11"/>
    <mergeCell ref="A12:D12"/>
    <mergeCell ref="E12:H12"/>
    <mergeCell ref="I12:L12"/>
    <mergeCell ref="M12:O12"/>
    <mergeCell ref="P12:R12"/>
    <mergeCell ref="S12:U12"/>
    <mergeCell ref="V12:X12"/>
    <mergeCell ref="A11:B11"/>
    <mergeCell ref="C11:D11"/>
    <mergeCell ref="E11:H11"/>
    <mergeCell ref="I11:L11"/>
    <mergeCell ref="M11:O11"/>
    <mergeCell ref="P11:R11"/>
    <mergeCell ref="Y12:AB12"/>
    <mergeCell ref="A10:D10"/>
    <mergeCell ref="E10:H10"/>
    <mergeCell ref="I10:L10"/>
    <mergeCell ref="M10:O10"/>
    <mergeCell ref="P10:R10"/>
    <mergeCell ref="S10:U10"/>
    <mergeCell ref="V10:X10"/>
    <mergeCell ref="Y10:AB10"/>
    <mergeCell ref="A9:D9"/>
    <mergeCell ref="E9:H9"/>
    <mergeCell ref="I9:L9"/>
    <mergeCell ref="M9:O9"/>
    <mergeCell ref="P9:R9"/>
    <mergeCell ref="S9:U9"/>
    <mergeCell ref="A8:D8"/>
    <mergeCell ref="E8:H8"/>
    <mergeCell ref="I8:L8"/>
    <mergeCell ref="M8:O8"/>
    <mergeCell ref="P8:R8"/>
    <mergeCell ref="S8:U8"/>
    <mergeCell ref="V8:X8"/>
    <mergeCell ref="Y8:AB8"/>
    <mergeCell ref="V9:X9"/>
    <mergeCell ref="Y9:AB9"/>
    <mergeCell ref="S6:U6"/>
    <mergeCell ref="V6:X6"/>
    <mergeCell ref="Y6:AB6"/>
    <mergeCell ref="A7:D7"/>
    <mergeCell ref="E7:H7"/>
    <mergeCell ref="I7:L7"/>
    <mergeCell ref="M7:O7"/>
    <mergeCell ref="P7:R7"/>
    <mergeCell ref="S7:U7"/>
    <mergeCell ref="V7:X7"/>
    <mergeCell ref="A6:B6"/>
    <mergeCell ref="C6:D6"/>
    <mergeCell ref="E6:H6"/>
    <mergeCell ref="I6:L6"/>
    <mergeCell ref="M6:O6"/>
    <mergeCell ref="P6:R6"/>
    <mergeCell ref="Y7:AB7"/>
    <mergeCell ref="A4:D5"/>
    <mergeCell ref="E4:H5"/>
    <mergeCell ref="I4:L5"/>
    <mergeCell ref="M4:X4"/>
    <mergeCell ref="Y4:AB5"/>
    <mergeCell ref="M5:O5"/>
    <mergeCell ref="P5:R5"/>
    <mergeCell ref="S5:U5"/>
    <mergeCell ref="V5:X5"/>
    <mergeCell ref="Z46:AA46"/>
    <mergeCell ref="Z47:AA47"/>
    <mergeCell ref="T47:U47"/>
    <mergeCell ref="V47:W47"/>
    <mergeCell ref="X47:Y47"/>
    <mergeCell ref="T54:U54"/>
    <mergeCell ref="V54:W54"/>
    <mergeCell ref="X54:Y54"/>
    <mergeCell ref="Z54:AA54"/>
    <mergeCell ref="Z48:AA48"/>
    <mergeCell ref="T48:U48"/>
    <mergeCell ref="V48:W48"/>
    <mergeCell ref="X48:Y48"/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58"/>
  <sheetViews>
    <sheetView view="pageBreakPreview" zoomScaleNormal="100" zoomScaleSheetLayoutView="100" workbookViewId="0"/>
  </sheetViews>
  <sheetFormatPr defaultColWidth="2.875" defaultRowHeight="14.25" customHeight="1" x14ac:dyDescent="0.15"/>
  <cols>
    <col min="1" max="1" width="2.875" customWidth="1"/>
    <col min="2" max="3" width="2.75" customWidth="1"/>
    <col min="5" max="5" width="2.75" customWidth="1"/>
    <col min="7" max="7" width="2.75" customWidth="1"/>
    <col min="10" max="11" width="2.75" customWidth="1"/>
    <col min="15" max="17" width="2.75" customWidth="1"/>
    <col min="21" max="21" width="2.75" customWidth="1"/>
    <col min="30" max="31" width="3" customWidth="1"/>
    <col min="33" max="33" width="9.375" customWidth="1"/>
    <col min="34" max="34" width="9" customWidth="1"/>
    <col min="35" max="35" width="15.125" customWidth="1"/>
  </cols>
  <sheetData>
    <row r="1" spans="1:44" ht="13.5" customHeight="1" x14ac:dyDescent="0.15"/>
    <row r="2" spans="1:44" ht="15" customHeight="1" x14ac:dyDescent="0.15">
      <c r="A2" s="13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44" ht="13.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4"/>
      <c r="Z3" s="24"/>
      <c r="AA3" s="24"/>
      <c r="AB3" s="24"/>
      <c r="AC3" s="24"/>
      <c r="AD3" s="24"/>
    </row>
    <row r="4" spans="1:44" ht="14.25" customHeight="1" x14ac:dyDescent="0.15">
      <c r="A4" s="111" t="s">
        <v>25</v>
      </c>
      <c r="B4" s="112"/>
      <c r="C4" s="112"/>
      <c r="D4" s="112"/>
      <c r="E4" s="113"/>
      <c r="F4" s="111" t="s">
        <v>103</v>
      </c>
      <c r="G4" s="112"/>
      <c r="H4" s="112"/>
      <c r="I4" s="112"/>
      <c r="J4" s="113"/>
      <c r="K4" s="111" t="s">
        <v>104</v>
      </c>
      <c r="L4" s="112"/>
      <c r="M4" s="112"/>
      <c r="N4" s="112"/>
      <c r="O4" s="112"/>
      <c r="P4" s="210" t="s">
        <v>105</v>
      </c>
      <c r="Q4" s="211"/>
      <c r="R4" s="211"/>
      <c r="S4" s="211"/>
      <c r="T4" s="211"/>
      <c r="U4" s="211"/>
      <c r="V4" s="212"/>
      <c r="W4" s="111" t="s">
        <v>106</v>
      </c>
      <c r="X4" s="112"/>
      <c r="Y4" s="112"/>
      <c r="Z4" s="112"/>
      <c r="AA4" s="112"/>
      <c r="AB4" s="112"/>
      <c r="AC4" s="112"/>
      <c r="AD4" s="112"/>
      <c r="AE4" s="113"/>
      <c r="AG4" s="22" t="str">
        <f>A4</f>
        <v>年次</v>
      </c>
      <c r="AH4" s="22" t="str">
        <f>F4</f>
        <v>事業所数</v>
      </c>
      <c r="AI4" s="22" t="str">
        <f>SUBSTITUTE(P4,"（万円）","")</f>
        <v>製造品出荷額等</v>
      </c>
    </row>
    <row r="5" spans="1:44" ht="14.25" customHeight="1" x14ac:dyDescent="0.15">
      <c r="A5" s="137" t="s">
        <v>156</v>
      </c>
      <c r="B5" s="138"/>
      <c r="C5" s="138"/>
      <c r="D5" s="138"/>
      <c r="E5" s="139"/>
      <c r="F5" s="202">
        <v>22</v>
      </c>
      <c r="G5" s="203"/>
      <c r="H5" s="203"/>
      <c r="I5" s="203"/>
      <c r="J5" s="204"/>
      <c r="K5" s="208">
        <v>756</v>
      </c>
      <c r="L5" s="209"/>
      <c r="M5" s="209"/>
      <c r="N5" s="209"/>
      <c r="O5" s="209"/>
      <c r="P5" s="213">
        <v>1535760</v>
      </c>
      <c r="Q5" s="214"/>
      <c r="R5" s="214"/>
      <c r="S5" s="214"/>
      <c r="T5" s="214"/>
      <c r="U5" s="214"/>
      <c r="V5" s="215"/>
      <c r="W5" s="216" t="s">
        <v>157</v>
      </c>
      <c r="X5" s="217"/>
      <c r="Y5" s="217"/>
      <c r="Z5" s="217"/>
      <c r="AA5" s="217"/>
      <c r="AB5" s="217"/>
      <c r="AC5" s="217"/>
      <c r="AD5" s="217"/>
      <c r="AE5" s="218"/>
      <c r="AG5" s="53" t="str">
        <f>SUBSTITUTE(SUBSTITUTE(A5,"成　",""),"年","")</f>
        <v>平16</v>
      </c>
      <c r="AH5" s="22">
        <f>F5</f>
        <v>22</v>
      </c>
      <c r="AI5" s="30">
        <f t="shared" ref="AI5:AI18" si="0">P5*10000</f>
        <v>15357600000</v>
      </c>
      <c r="AL5" s="73"/>
      <c r="AM5" s="73"/>
      <c r="AN5" s="73"/>
      <c r="AO5" s="73"/>
      <c r="AP5" s="73"/>
      <c r="AQ5" s="73"/>
      <c r="AR5" s="73"/>
    </row>
    <row r="6" spans="1:44" ht="14.25" customHeight="1" x14ac:dyDescent="0.15">
      <c r="A6" s="137" t="s">
        <v>9</v>
      </c>
      <c r="B6" s="138"/>
      <c r="C6" s="138"/>
      <c r="D6" s="138"/>
      <c r="E6" s="139"/>
      <c r="F6" s="202">
        <v>26</v>
      </c>
      <c r="G6" s="203"/>
      <c r="H6" s="203"/>
      <c r="I6" s="203"/>
      <c r="J6" s="204"/>
      <c r="K6" s="208">
        <v>705</v>
      </c>
      <c r="L6" s="209"/>
      <c r="M6" s="209"/>
      <c r="N6" s="209"/>
      <c r="O6" s="209"/>
      <c r="P6" s="213">
        <v>1608917</v>
      </c>
      <c r="Q6" s="214"/>
      <c r="R6" s="214"/>
      <c r="S6" s="214"/>
      <c r="T6" s="214"/>
      <c r="U6" s="214"/>
      <c r="V6" s="215"/>
      <c r="W6" s="219" t="s">
        <v>158</v>
      </c>
      <c r="X6" s="220"/>
      <c r="Y6" s="220"/>
      <c r="Z6" s="220"/>
      <c r="AA6" s="220"/>
      <c r="AB6" s="220"/>
      <c r="AC6" s="220"/>
      <c r="AD6" s="220"/>
      <c r="AE6" s="221"/>
      <c r="AG6" s="53" t="str">
        <f t="shared" ref="AG6:AG18" si="1">SUBSTITUTE(A6,"年","")</f>
        <v>17</v>
      </c>
      <c r="AH6" s="22">
        <f t="shared" ref="AH6:AH18" si="2">F6</f>
        <v>26</v>
      </c>
      <c r="AI6" s="30">
        <f t="shared" si="0"/>
        <v>16089170000</v>
      </c>
      <c r="AL6" s="73"/>
      <c r="AM6" s="73"/>
      <c r="AN6" s="73"/>
      <c r="AO6" s="73"/>
      <c r="AP6" s="73"/>
      <c r="AQ6" s="73"/>
      <c r="AR6" s="73"/>
    </row>
    <row r="7" spans="1:44" ht="14.25" customHeight="1" x14ac:dyDescent="0.15">
      <c r="A7" s="137" t="s">
        <v>10</v>
      </c>
      <c r="B7" s="138"/>
      <c r="C7" s="138"/>
      <c r="D7" s="138"/>
      <c r="E7" s="139"/>
      <c r="F7" s="202">
        <v>28</v>
      </c>
      <c r="G7" s="203"/>
      <c r="H7" s="203"/>
      <c r="I7" s="203"/>
      <c r="J7" s="204"/>
      <c r="K7" s="208">
        <v>762</v>
      </c>
      <c r="L7" s="209"/>
      <c r="M7" s="209"/>
      <c r="N7" s="209"/>
      <c r="O7" s="209"/>
      <c r="P7" s="213">
        <v>1902031</v>
      </c>
      <c r="Q7" s="214"/>
      <c r="R7" s="214"/>
      <c r="S7" s="214"/>
      <c r="T7" s="214"/>
      <c r="U7" s="214"/>
      <c r="V7" s="215"/>
      <c r="W7" s="219"/>
      <c r="X7" s="220"/>
      <c r="Y7" s="220"/>
      <c r="Z7" s="220"/>
      <c r="AA7" s="220"/>
      <c r="AB7" s="220"/>
      <c r="AC7" s="220"/>
      <c r="AD7" s="220"/>
      <c r="AE7" s="221"/>
      <c r="AG7" s="53" t="str">
        <f t="shared" si="1"/>
        <v>18</v>
      </c>
      <c r="AH7" s="22">
        <f t="shared" si="2"/>
        <v>28</v>
      </c>
      <c r="AI7" s="30">
        <f t="shared" si="0"/>
        <v>19020310000</v>
      </c>
      <c r="AL7" s="73"/>
      <c r="AM7" s="73"/>
      <c r="AN7" s="73"/>
      <c r="AO7" s="73"/>
      <c r="AP7" s="73"/>
      <c r="AQ7" s="73"/>
      <c r="AR7" s="73"/>
    </row>
    <row r="8" spans="1:44" ht="14.25" customHeight="1" x14ac:dyDescent="0.15">
      <c r="A8" s="137" t="s">
        <v>11</v>
      </c>
      <c r="B8" s="138"/>
      <c r="C8" s="138"/>
      <c r="D8" s="138"/>
      <c r="E8" s="139"/>
      <c r="F8" s="202">
        <v>28</v>
      </c>
      <c r="G8" s="203"/>
      <c r="H8" s="203"/>
      <c r="I8" s="203"/>
      <c r="J8" s="204"/>
      <c r="K8" s="208">
        <v>689</v>
      </c>
      <c r="L8" s="209"/>
      <c r="M8" s="209"/>
      <c r="N8" s="209"/>
      <c r="O8" s="209"/>
      <c r="P8" s="213">
        <v>1585871</v>
      </c>
      <c r="Q8" s="214"/>
      <c r="R8" s="214"/>
      <c r="S8" s="214"/>
      <c r="T8" s="214"/>
      <c r="U8" s="214"/>
      <c r="V8" s="215"/>
      <c r="W8" s="219" t="s">
        <v>160</v>
      </c>
      <c r="X8" s="220"/>
      <c r="Y8" s="220"/>
      <c r="Z8" s="220"/>
      <c r="AA8" s="220"/>
      <c r="AB8" s="220"/>
      <c r="AC8" s="220"/>
      <c r="AD8" s="220"/>
      <c r="AE8" s="221"/>
      <c r="AG8" s="53" t="str">
        <f t="shared" si="1"/>
        <v>19</v>
      </c>
      <c r="AH8" s="22">
        <f t="shared" si="2"/>
        <v>28</v>
      </c>
      <c r="AI8" s="30">
        <f t="shared" si="0"/>
        <v>15858710000</v>
      </c>
      <c r="AL8" s="73"/>
      <c r="AM8" s="73"/>
      <c r="AN8" s="73"/>
      <c r="AO8" s="73"/>
      <c r="AP8" s="73"/>
      <c r="AQ8" s="73"/>
      <c r="AR8" s="73"/>
    </row>
    <row r="9" spans="1:44" ht="14.25" customHeight="1" x14ac:dyDescent="0.15">
      <c r="A9" s="137" t="s">
        <v>12</v>
      </c>
      <c r="B9" s="138"/>
      <c r="C9" s="138"/>
      <c r="D9" s="138"/>
      <c r="E9" s="139"/>
      <c r="F9" s="202">
        <v>31</v>
      </c>
      <c r="G9" s="203"/>
      <c r="H9" s="203"/>
      <c r="I9" s="203"/>
      <c r="J9" s="204"/>
      <c r="K9" s="208">
        <v>771</v>
      </c>
      <c r="L9" s="209"/>
      <c r="M9" s="209"/>
      <c r="N9" s="209"/>
      <c r="O9" s="209"/>
      <c r="P9" s="213">
        <v>1641787</v>
      </c>
      <c r="Q9" s="214"/>
      <c r="R9" s="214"/>
      <c r="S9" s="214"/>
      <c r="T9" s="214"/>
      <c r="U9" s="214"/>
      <c r="V9" s="215"/>
      <c r="W9" s="219" t="s">
        <v>161</v>
      </c>
      <c r="X9" s="220"/>
      <c r="Y9" s="220"/>
      <c r="Z9" s="220"/>
      <c r="AA9" s="220"/>
      <c r="AB9" s="220"/>
      <c r="AC9" s="220"/>
      <c r="AD9" s="220"/>
      <c r="AE9" s="221"/>
      <c r="AG9" s="53" t="str">
        <f t="shared" si="1"/>
        <v>20</v>
      </c>
      <c r="AH9" s="22">
        <f t="shared" si="2"/>
        <v>31</v>
      </c>
      <c r="AI9" s="30">
        <f t="shared" si="0"/>
        <v>16417870000</v>
      </c>
      <c r="AL9" s="73"/>
      <c r="AM9" s="73"/>
      <c r="AN9" s="73"/>
      <c r="AO9" s="73"/>
      <c r="AP9" s="73"/>
      <c r="AQ9" s="73"/>
      <c r="AR9" s="73"/>
    </row>
    <row r="10" spans="1:44" ht="14.25" customHeight="1" x14ac:dyDescent="0.15">
      <c r="A10" s="137" t="s">
        <v>13</v>
      </c>
      <c r="B10" s="138"/>
      <c r="C10" s="138"/>
      <c r="D10" s="138"/>
      <c r="E10" s="139"/>
      <c r="F10" s="202">
        <v>26</v>
      </c>
      <c r="G10" s="203"/>
      <c r="H10" s="203"/>
      <c r="I10" s="203"/>
      <c r="J10" s="204"/>
      <c r="K10" s="208">
        <v>511</v>
      </c>
      <c r="L10" s="209"/>
      <c r="M10" s="209"/>
      <c r="N10" s="209"/>
      <c r="O10" s="209"/>
      <c r="P10" s="213">
        <v>756312</v>
      </c>
      <c r="Q10" s="214"/>
      <c r="R10" s="214"/>
      <c r="S10" s="214"/>
      <c r="T10" s="214"/>
      <c r="U10" s="214"/>
      <c r="V10" s="215"/>
      <c r="W10" s="219" t="s">
        <v>162</v>
      </c>
      <c r="X10" s="220"/>
      <c r="Y10" s="220"/>
      <c r="Z10" s="220"/>
      <c r="AA10" s="220"/>
      <c r="AB10" s="220"/>
      <c r="AC10" s="220"/>
      <c r="AD10" s="220"/>
      <c r="AE10" s="221"/>
      <c r="AG10" s="53" t="str">
        <f t="shared" si="1"/>
        <v>21</v>
      </c>
      <c r="AH10" s="22">
        <f t="shared" si="2"/>
        <v>26</v>
      </c>
      <c r="AI10" s="30">
        <f t="shared" si="0"/>
        <v>7563120000</v>
      </c>
      <c r="AL10" s="73"/>
      <c r="AM10" s="73"/>
      <c r="AN10" s="73"/>
      <c r="AO10" s="73"/>
      <c r="AP10" s="73"/>
      <c r="AQ10" s="73"/>
      <c r="AR10" s="73"/>
    </row>
    <row r="11" spans="1:44" ht="14.25" customHeight="1" x14ac:dyDescent="0.15">
      <c r="A11" s="137" t="s">
        <v>14</v>
      </c>
      <c r="B11" s="138"/>
      <c r="C11" s="138"/>
      <c r="D11" s="138"/>
      <c r="E11" s="139"/>
      <c r="F11" s="202">
        <v>25</v>
      </c>
      <c r="G11" s="203"/>
      <c r="H11" s="203"/>
      <c r="I11" s="203"/>
      <c r="J11" s="204"/>
      <c r="K11" s="208">
        <v>524</v>
      </c>
      <c r="L11" s="209"/>
      <c r="M11" s="209"/>
      <c r="N11" s="209"/>
      <c r="O11" s="209"/>
      <c r="P11" s="213">
        <v>834774</v>
      </c>
      <c r="Q11" s="214"/>
      <c r="R11" s="214"/>
      <c r="S11" s="214"/>
      <c r="T11" s="214"/>
      <c r="U11" s="214"/>
      <c r="V11" s="215"/>
      <c r="W11" s="219" t="s">
        <v>163</v>
      </c>
      <c r="X11" s="220"/>
      <c r="Y11" s="220"/>
      <c r="Z11" s="220"/>
      <c r="AA11" s="220"/>
      <c r="AB11" s="220"/>
      <c r="AC11" s="220"/>
      <c r="AD11" s="220"/>
      <c r="AE11" s="221"/>
      <c r="AG11" s="53" t="str">
        <f t="shared" si="1"/>
        <v>22</v>
      </c>
      <c r="AH11" s="22">
        <f t="shared" si="2"/>
        <v>25</v>
      </c>
      <c r="AI11" s="30">
        <f t="shared" si="0"/>
        <v>8347740000</v>
      </c>
      <c r="AL11" s="73"/>
      <c r="AM11" s="73"/>
      <c r="AN11" s="73"/>
      <c r="AO11" s="73"/>
      <c r="AP11" s="73"/>
      <c r="AQ11" s="73"/>
      <c r="AR11" s="73"/>
    </row>
    <row r="12" spans="1:44" ht="14.25" customHeight="1" x14ac:dyDescent="0.15">
      <c r="A12" s="137" t="s">
        <v>15</v>
      </c>
      <c r="B12" s="138"/>
      <c r="C12" s="138"/>
      <c r="D12" s="138"/>
      <c r="E12" s="139"/>
      <c r="F12" s="202">
        <v>27</v>
      </c>
      <c r="G12" s="203"/>
      <c r="H12" s="203"/>
      <c r="I12" s="203"/>
      <c r="J12" s="204"/>
      <c r="K12" s="208">
        <v>751</v>
      </c>
      <c r="L12" s="209"/>
      <c r="M12" s="209"/>
      <c r="N12" s="209"/>
      <c r="O12" s="209"/>
      <c r="P12" s="213">
        <v>1471155</v>
      </c>
      <c r="Q12" s="214"/>
      <c r="R12" s="214"/>
      <c r="S12" s="214"/>
      <c r="T12" s="214"/>
      <c r="U12" s="214"/>
      <c r="V12" s="215"/>
      <c r="W12" s="219"/>
      <c r="X12" s="220"/>
      <c r="Y12" s="220"/>
      <c r="Z12" s="220"/>
      <c r="AA12" s="220"/>
      <c r="AB12" s="220"/>
      <c r="AC12" s="220"/>
      <c r="AD12" s="220"/>
      <c r="AE12" s="221"/>
      <c r="AG12" s="53" t="str">
        <f t="shared" si="1"/>
        <v>23</v>
      </c>
      <c r="AH12" s="22">
        <f t="shared" si="2"/>
        <v>27</v>
      </c>
      <c r="AI12" s="30">
        <f t="shared" si="0"/>
        <v>14711550000</v>
      </c>
      <c r="AL12" s="73"/>
      <c r="AM12" s="73"/>
      <c r="AN12" s="73"/>
      <c r="AO12" s="73"/>
      <c r="AP12" s="73"/>
      <c r="AQ12" s="73"/>
      <c r="AR12" s="73"/>
    </row>
    <row r="13" spans="1:44" ht="14.25" customHeight="1" x14ac:dyDescent="0.15">
      <c r="A13" s="137" t="s">
        <v>16</v>
      </c>
      <c r="B13" s="138"/>
      <c r="C13" s="138"/>
      <c r="D13" s="138"/>
      <c r="E13" s="139"/>
      <c r="F13" s="202">
        <v>27</v>
      </c>
      <c r="G13" s="203"/>
      <c r="H13" s="203"/>
      <c r="I13" s="203"/>
      <c r="J13" s="204"/>
      <c r="K13" s="208">
        <v>795</v>
      </c>
      <c r="L13" s="209"/>
      <c r="M13" s="209"/>
      <c r="N13" s="209"/>
      <c r="O13" s="209"/>
      <c r="P13" s="213">
        <v>1371897</v>
      </c>
      <c r="Q13" s="214"/>
      <c r="R13" s="214"/>
      <c r="S13" s="214"/>
      <c r="T13" s="214"/>
      <c r="U13" s="214"/>
      <c r="V13" s="215"/>
      <c r="W13" s="219" t="s">
        <v>159</v>
      </c>
      <c r="X13" s="220"/>
      <c r="Y13" s="220"/>
      <c r="Z13" s="220"/>
      <c r="AA13" s="220"/>
      <c r="AB13" s="220"/>
      <c r="AC13" s="220"/>
      <c r="AD13" s="220"/>
      <c r="AE13" s="221"/>
      <c r="AG13" s="53" t="str">
        <f t="shared" si="1"/>
        <v>24</v>
      </c>
      <c r="AH13" s="22">
        <f t="shared" si="2"/>
        <v>27</v>
      </c>
      <c r="AI13" s="30">
        <f t="shared" si="0"/>
        <v>13718970000</v>
      </c>
      <c r="AL13" s="73"/>
      <c r="AM13" s="73"/>
      <c r="AN13" s="73"/>
      <c r="AO13" s="73"/>
      <c r="AP13" s="73"/>
      <c r="AQ13" s="73"/>
      <c r="AR13" s="73"/>
    </row>
    <row r="14" spans="1:44" ht="14.25" customHeight="1" x14ac:dyDescent="0.15">
      <c r="A14" s="137" t="s">
        <v>17</v>
      </c>
      <c r="B14" s="138"/>
      <c r="C14" s="138"/>
      <c r="D14" s="138"/>
      <c r="E14" s="139"/>
      <c r="F14" s="202">
        <v>23</v>
      </c>
      <c r="G14" s="203"/>
      <c r="H14" s="203"/>
      <c r="I14" s="203"/>
      <c r="J14" s="204"/>
      <c r="K14" s="208">
        <v>823</v>
      </c>
      <c r="L14" s="209"/>
      <c r="M14" s="209"/>
      <c r="N14" s="209"/>
      <c r="O14" s="209"/>
      <c r="P14" s="213">
        <v>1445409</v>
      </c>
      <c r="Q14" s="214"/>
      <c r="R14" s="214"/>
      <c r="S14" s="214"/>
      <c r="T14" s="214"/>
      <c r="U14" s="214"/>
      <c r="V14" s="215"/>
      <c r="W14" s="222" t="s">
        <v>164</v>
      </c>
      <c r="X14" s="223"/>
      <c r="Y14" s="223"/>
      <c r="Z14" s="223"/>
      <c r="AA14" s="223"/>
      <c r="AB14" s="226">
        <v>44196</v>
      </c>
      <c r="AC14" s="226"/>
      <c r="AD14" s="226"/>
      <c r="AE14" s="234"/>
      <c r="AG14" s="53" t="str">
        <f t="shared" si="1"/>
        <v>25</v>
      </c>
      <c r="AH14" s="22">
        <f t="shared" si="2"/>
        <v>23</v>
      </c>
      <c r="AI14" s="30">
        <f t="shared" si="0"/>
        <v>14454090000</v>
      </c>
      <c r="AL14" s="73"/>
      <c r="AM14" s="73"/>
      <c r="AN14" s="73"/>
      <c r="AO14" s="73"/>
      <c r="AP14" s="73"/>
      <c r="AQ14" s="73"/>
      <c r="AR14" s="73"/>
    </row>
    <row r="15" spans="1:44" ht="14.25" customHeight="1" x14ac:dyDescent="0.15">
      <c r="A15" s="137" t="s">
        <v>18</v>
      </c>
      <c r="B15" s="138"/>
      <c r="C15" s="138"/>
      <c r="D15" s="138"/>
      <c r="E15" s="139"/>
      <c r="F15" s="202">
        <v>24</v>
      </c>
      <c r="G15" s="203"/>
      <c r="H15" s="203"/>
      <c r="I15" s="203"/>
      <c r="J15" s="204"/>
      <c r="K15" s="208">
        <v>795</v>
      </c>
      <c r="L15" s="209"/>
      <c r="M15" s="209"/>
      <c r="N15" s="209"/>
      <c r="O15" s="209"/>
      <c r="P15" s="213">
        <v>1550554</v>
      </c>
      <c r="Q15" s="214"/>
      <c r="R15" s="214"/>
      <c r="S15" s="214"/>
      <c r="T15" s="214"/>
      <c r="U15" s="214"/>
      <c r="V15" s="215"/>
      <c r="W15" s="222" t="s">
        <v>165</v>
      </c>
      <c r="X15" s="223"/>
      <c r="Y15" s="223"/>
      <c r="Z15" s="223"/>
      <c r="AA15" s="232">
        <v>40940</v>
      </c>
      <c r="AB15" s="232"/>
      <c r="AC15" s="232"/>
      <c r="AD15" s="232"/>
      <c r="AE15" s="233"/>
      <c r="AG15" s="53" t="str">
        <f t="shared" si="1"/>
        <v>26</v>
      </c>
      <c r="AH15" s="22">
        <f t="shared" si="2"/>
        <v>24</v>
      </c>
      <c r="AI15" s="30">
        <f t="shared" si="0"/>
        <v>15505540000</v>
      </c>
      <c r="AL15" s="73"/>
      <c r="AM15" s="73"/>
      <c r="AN15" s="73"/>
      <c r="AO15" s="73"/>
      <c r="AP15" s="73"/>
      <c r="AQ15" s="73"/>
      <c r="AR15" s="73"/>
    </row>
    <row r="16" spans="1:44" ht="14.25" customHeight="1" x14ac:dyDescent="0.15">
      <c r="A16" s="137" t="s">
        <v>19</v>
      </c>
      <c r="B16" s="138"/>
      <c r="C16" s="138"/>
      <c r="D16" s="138"/>
      <c r="E16" s="139"/>
      <c r="F16" s="202">
        <v>20</v>
      </c>
      <c r="G16" s="203"/>
      <c r="H16" s="203"/>
      <c r="I16" s="203"/>
      <c r="J16" s="204"/>
      <c r="K16" s="208">
        <v>666</v>
      </c>
      <c r="L16" s="209"/>
      <c r="M16" s="209"/>
      <c r="N16" s="209"/>
      <c r="O16" s="209"/>
      <c r="P16" s="213">
        <v>1563326</v>
      </c>
      <c r="Q16" s="214"/>
      <c r="R16" s="214"/>
      <c r="S16" s="214"/>
      <c r="T16" s="214"/>
      <c r="U16" s="214"/>
      <c r="V16" s="215"/>
      <c r="W16" s="222" t="s">
        <v>166</v>
      </c>
      <c r="X16" s="223"/>
      <c r="Y16" s="223"/>
      <c r="Z16" s="223"/>
      <c r="AA16" s="223"/>
      <c r="AB16" s="226">
        <v>44196</v>
      </c>
      <c r="AC16" s="227"/>
      <c r="AD16" s="227"/>
      <c r="AE16" s="228"/>
      <c r="AG16" s="53" t="str">
        <f t="shared" si="1"/>
        <v>27</v>
      </c>
      <c r="AH16" s="22">
        <f t="shared" si="2"/>
        <v>20</v>
      </c>
      <c r="AI16" s="30">
        <f t="shared" si="0"/>
        <v>15633260000</v>
      </c>
      <c r="AL16" s="73"/>
      <c r="AM16" s="73"/>
      <c r="AN16" s="73"/>
      <c r="AO16" s="73"/>
      <c r="AP16" s="73"/>
      <c r="AQ16" s="73"/>
      <c r="AR16" s="73"/>
    </row>
    <row r="17" spans="1:44" ht="14.25" customHeight="1" x14ac:dyDescent="0.15">
      <c r="A17" s="137" t="s">
        <v>20</v>
      </c>
      <c r="B17" s="138"/>
      <c r="C17" s="138"/>
      <c r="D17" s="138"/>
      <c r="E17" s="139"/>
      <c r="F17" s="202">
        <v>23</v>
      </c>
      <c r="G17" s="203"/>
      <c r="H17" s="203"/>
      <c r="I17" s="203"/>
      <c r="J17" s="204"/>
      <c r="K17" s="208">
        <v>993</v>
      </c>
      <c r="L17" s="209"/>
      <c r="M17" s="209"/>
      <c r="N17" s="209"/>
      <c r="O17" s="209"/>
      <c r="P17" s="213">
        <v>1564384</v>
      </c>
      <c r="Q17" s="214"/>
      <c r="R17" s="214"/>
      <c r="S17" s="214"/>
      <c r="T17" s="214"/>
      <c r="U17" s="214"/>
      <c r="V17" s="215"/>
      <c r="W17" s="222" t="s">
        <v>168</v>
      </c>
      <c r="X17" s="223"/>
      <c r="Y17" s="223"/>
      <c r="Z17" s="223"/>
      <c r="AA17" s="232">
        <v>42522</v>
      </c>
      <c r="AB17" s="232"/>
      <c r="AC17" s="232"/>
      <c r="AD17" s="232"/>
      <c r="AE17" s="233"/>
      <c r="AG17" s="53" t="str">
        <f t="shared" si="1"/>
        <v>29</v>
      </c>
      <c r="AH17" s="22">
        <f t="shared" si="2"/>
        <v>23</v>
      </c>
      <c r="AI17" s="30">
        <f t="shared" si="0"/>
        <v>15643840000</v>
      </c>
      <c r="AL17" s="73"/>
      <c r="AM17" s="73"/>
      <c r="AN17" s="73"/>
      <c r="AO17" s="73"/>
      <c r="AP17" s="73"/>
      <c r="AQ17" s="73"/>
      <c r="AR17" s="73"/>
    </row>
    <row r="18" spans="1:44" ht="14.25" customHeight="1" x14ac:dyDescent="0.15">
      <c r="A18" s="137" t="s">
        <v>141</v>
      </c>
      <c r="B18" s="138"/>
      <c r="C18" s="138"/>
      <c r="D18" s="138"/>
      <c r="E18" s="139"/>
      <c r="F18" s="202">
        <v>22</v>
      </c>
      <c r="G18" s="203"/>
      <c r="H18" s="203"/>
      <c r="I18" s="203"/>
      <c r="J18" s="204"/>
      <c r="K18" s="208">
        <v>972</v>
      </c>
      <c r="L18" s="209"/>
      <c r="M18" s="209"/>
      <c r="N18" s="209"/>
      <c r="O18" s="209"/>
      <c r="P18" s="213">
        <v>1702094</v>
      </c>
      <c r="Q18" s="214"/>
      <c r="R18" s="214"/>
      <c r="S18" s="214"/>
      <c r="T18" s="214"/>
      <c r="U18" s="214"/>
      <c r="V18" s="215"/>
      <c r="W18" s="224" t="s">
        <v>167</v>
      </c>
      <c r="X18" s="225"/>
      <c r="Y18" s="225"/>
      <c r="Z18" s="225"/>
      <c r="AA18" s="225"/>
      <c r="AB18" s="229">
        <v>43983</v>
      </c>
      <c r="AC18" s="230"/>
      <c r="AD18" s="230"/>
      <c r="AE18" s="231"/>
      <c r="AG18" s="53" t="str">
        <f t="shared" si="1"/>
        <v>30</v>
      </c>
      <c r="AH18" s="22">
        <f t="shared" si="2"/>
        <v>22</v>
      </c>
      <c r="AI18" s="30">
        <f t="shared" si="0"/>
        <v>17020940000</v>
      </c>
      <c r="AL18" s="73"/>
      <c r="AM18" s="73"/>
      <c r="AN18" s="73"/>
      <c r="AO18" s="73"/>
      <c r="AP18" s="73"/>
      <c r="AQ18" s="73"/>
      <c r="AR18" s="73"/>
    </row>
    <row r="19" spans="1:44" ht="13.5" customHeight="1" x14ac:dyDescent="0.15">
      <c r="N19" s="1"/>
      <c r="AD19" s="41"/>
      <c r="AE19" s="41" t="s">
        <v>154</v>
      </c>
    </row>
    <row r="20" spans="1:44" ht="13.5" customHeight="1" x14ac:dyDescent="0.15"/>
    <row r="21" spans="1:44" ht="15" customHeight="1" x14ac:dyDescent="0.15">
      <c r="A21" s="4" t="s">
        <v>108</v>
      </c>
    </row>
    <row r="22" spans="1:44" ht="13.5" customHeight="1" x14ac:dyDescent="0.15"/>
    <row r="23" spans="1:44" ht="14.25" customHeight="1" x14ac:dyDescent="0.15">
      <c r="A23" s="87" t="s">
        <v>25</v>
      </c>
      <c r="B23" s="88"/>
      <c r="C23" s="88"/>
      <c r="D23" s="88"/>
      <c r="E23" s="88"/>
      <c r="F23" s="87" t="s">
        <v>103</v>
      </c>
      <c r="G23" s="88"/>
      <c r="H23" s="88"/>
      <c r="I23" s="88"/>
      <c r="J23" s="88"/>
      <c r="K23" s="87" t="s">
        <v>104</v>
      </c>
      <c r="L23" s="88"/>
      <c r="M23" s="88"/>
      <c r="N23" s="88"/>
      <c r="O23" s="88"/>
      <c r="P23" s="88"/>
      <c r="Q23" s="89"/>
      <c r="R23" s="87" t="s">
        <v>109</v>
      </c>
      <c r="S23" s="88"/>
      <c r="T23" s="88"/>
      <c r="U23" s="88"/>
      <c r="V23" s="88"/>
      <c r="W23" s="88"/>
      <c r="X23" s="89"/>
      <c r="AG23" s="22" t="str">
        <f>A23</f>
        <v>年次</v>
      </c>
      <c r="AH23" s="22" t="str">
        <f t="shared" ref="AH23:AH35" si="3">F23</f>
        <v>事業所数</v>
      </c>
      <c r="AI23" s="22" t="str">
        <f>SUBSTITUTE(R23,"（万円）","")</f>
        <v>商品販売額</v>
      </c>
    </row>
    <row r="24" spans="1:44" ht="14.25" customHeight="1" x14ac:dyDescent="0.15">
      <c r="A24" s="143" t="s">
        <v>110</v>
      </c>
      <c r="B24" s="144"/>
      <c r="C24" s="144"/>
      <c r="D24" s="144"/>
      <c r="E24" s="144"/>
      <c r="F24" s="143">
        <v>110</v>
      </c>
      <c r="G24" s="144"/>
      <c r="H24" s="144"/>
      <c r="I24" s="144"/>
      <c r="J24" s="144"/>
      <c r="K24" s="143">
        <v>314</v>
      </c>
      <c r="L24" s="144"/>
      <c r="M24" s="144"/>
      <c r="N24" s="144"/>
      <c r="O24" s="144"/>
      <c r="P24" s="144"/>
      <c r="Q24" s="145"/>
      <c r="R24" s="205">
        <v>363257</v>
      </c>
      <c r="S24" s="206"/>
      <c r="T24" s="206"/>
      <c r="U24" s="206"/>
      <c r="V24" s="206"/>
      <c r="W24" s="206"/>
      <c r="X24" s="207"/>
      <c r="AG24" s="53" t="str">
        <f>SUBSTITUTE(SUBSTITUTE(A24,"和",""),"年","")</f>
        <v>昭57</v>
      </c>
      <c r="AH24" s="22">
        <f t="shared" si="3"/>
        <v>110</v>
      </c>
      <c r="AI24" s="22">
        <f>R24*10000</f>
        <v>3632570000</v>
      </c>
    </row>
    <row r="25" spans="1:44" ht="14.25" customHeight="1" x14ac:dyDescent="0.15">
      <c r="A25" s="143" t="s">
        <v>55</v>
      </c>
      <c r="B25" s="144"/>
      <c r="C25" s="144"/>
      <c r="D25" s="144"/>
      <c r="E25" s="144"/>
      <c r="F25" s="143">
        <v>89</v>
      </c>
      <c r="G25" s="144"/>
      <c r="H25" s="144"/>
      <c r="I25" s="144"/>
      <c r="J25" s="144"/>
      <c r="K25" s="143">
        <v>322</v>
      </c>
      <c r="L25" s="144"/>
      <c r="M25" s="144"/>
      <c r="N25" s="144"/>
      <c r="O25" s="144"/>
      <c r="P25" s="144"/>
      <c r="Q25" s="145"/>
      <c r="R25" s="205">
        <v>333163</v>
      </c>
      <c r="S25" s="206"/>
      <c r="T25" s="206"/>
      <c r="U25" s="206"/>
      <c r="V25" s="206"/>
      <c r="W25" s="206"/>
      <c r="X25" s="207"/>
      <c r="AG25" s="53" t="str">
        <f t="shared" ref="AG25:AG35" si="4">SUBSTITUTE(A25,"年","")</f>
        <v>60</v>
      </c>
      <c r="AH25" s="22">
        <f t="shared" si="3"/>
        <v>89</v>
      </c>
      <c r="AI25" s="22">
        <f t="shared" ref="AI25:AI35" si="5">R25*10000</f>
        <v>3331630000</v>
      </c>
    </row>
    <row r="26" spans="1:44" ht="14.25" customHeight="1" x14ac:dyDescent="0.15">
      <c r="A26" s="143" t="s">
        <v>111</v>
      </c>
      <c r="B26" s="144"/>
      <c r="C26" s="144"/>
      <c r="D26" s="144"/>
      <c r="E26" s="144"/>
      <c r="F26" s="143">
        <v>83</v>
      </c>
      <c r="G26" s="144"/>
      <c r="H26" s="144"/>
      <c r="I26" s="144"/>
      <c r="J26" s="144"/>
      <c r="K26" s="143">
        <v>311</v>
      </c>
      <c r="L26" s="144"/>
      <c r="M26" s="144"/>
      <c r="N26" s="144"/>
      <c r="O26" s="144"/>
      <c r="P26" s="144"/>
      <c r="Q26" s="145"/>
      <c r="R26" s="205">
        <v>418850</v>
      </c>
      <c r="S26" s="206"/>
      <c r="T26" s="206"/>
      <c r="U26" s="206"/>
      <c r="V26" s="206"/>
      <c r="W26" s="206"/>
      <c r="X26" s="207"/>
      <c r="AG26" s="53" t="str">
        <f t="shared" si="4"/>
        <v>63</v>
      </c>
      <c r="AH26" s="22">
        <f t="shared" si="3"/>
        <v>83</v>
      </c>
      <c r="AI26" s="22">
        <f t="shared" si="5"/>
        <v>4188500000</v>
      </c>
    </row>
    <row r="27" spans="1:44" ht="14.25" customHeight="1" x14ac:dyDescent="0.15">
      <c r="A27" s="143" t="s">
        <v>107</v>
      </c>
      <c r="B27" s="144"/>
      <c r="C27" s="144"/>
      <c r="D27" s="144"/>
      <c r="E27" s="144"/>
      <c r="F27" s="143">
        <v>76</v>
      </c>
      <c r="G27" s="144"/>
      <c r="H27" s="144"/>
      <c r="I27" s="144"/>
      <c r="J27" s="144"/>
      <c r="K27" s="143">
        <v>355</v>
      </c>
      <c r="L27" s="144"/>
      <c r="M27" s="144"/>
      <c r="N27" s="144"/>
      <c r="O27" s="144"/>
      <c r="P27" s="144"/>
      <c r="Q27" s="145"/>
      <c r="R27" s="205">
        <v>508963</v>
      </c>
      <c r="S27" s="206"/>
      <c r="T27" s="206"/>
      <c r="U27" s="206"/>
      <c r="V27" s="206"/>
      <c r="W27" s="206"/>
      <c r="X27" s="207"/>
      <c r="AG27" s="53" t="str">
        <f>SUBSTITUTE(SUBSTITUTE(A27,"成　",""),"年","")</f>
        <v>平3</v>
      </c>
      <c r="AH27" s="22">
        <f t="shared" si="3"/>
        <v>76</v>
      </c>
      <c r="AI27" s="22">
        <f t="shared" si="5"/>
        <v>5089630000</v>
      </c>
    </row>
    <row r="28" spans="1:44" ht="14.25" customHeight="1" x14ac:dyDescent="0.15">
      <c r="A28" s="143" t="s">
        <v>3</v>
      </c>
      <c r="B28" s="144"/>
      <c r="C28" s="144"/>
      <c r="D28" s="144"/>
      <c r="E28" s="144"/>
      <c r="F28" s="143">
        <v>78</v>
      </c>
      <c r="G28" s="144"/>
      <c r="H28" s="144"/>
      <c r="I28" s="144"/>
      <c r="J28" s="144"/>
      <c r="K28" s="143">
        <v>408</v>
      </c>
      <c r="L28" s="144"/>
      <c r="M28" s="144"/>
      <c r="N28" s="144"/>
      <c r="O28" s="144"/>
      <c r="P28" s="144"/>
      <c r="Q28" s="145"/>
      <c r="R28" s="205">
        <v>535865</v>
      </c>
      <c r="S28" s="206"/>
      <c r="T28" s="206"/>
      <c r="U28" s="206"/>
      <c r="V28" s="206"/>
      <c r="W28" s="206"/>
      <c r="X28" s="207"/>
      <c r="AG28" s="53" t="str">
        <f>"平"&amp;SUBSTITUTE(A28,"年","")</f>
        <v>平6</v>
      </c>
      <c r="AH28" s="22">
        <f t="shared" si="3"/>
        <v>78</v>
      </c>
      <c r="AI28" s="22">
        <f t="shared" si="5"/>
        <v>5358650000</v>
      </c>
    </row>
    <row r="29" spans="1:44" ht="14.25" customHeight="1" x14ac:dyDescent="0.15">
      <c r="A29" s="143" t="s">
        <v>5</v>
      </c>
      <c r="B29" s="144"/>
      <c r="C29" s="144"/>
      <c r="D29" s="144"/>
      <c r="E29" s="144"/>
      <c r="F29" s="143">
        <v>84</v>
      </c>
      <c r="G29" s="144"/>
      <c r="H29" s="144"/>
      <c r="I29" s="144"/>
      <c r="J29" s="144"/>
      <c r="K29" s="143">
        <v>383</v>
      </c>
      <c r="L29" s="144"/>
      <c r="M29" s="144"/>
      <c r="N29" s="144"/>
      <c r="O29" s="144"/>
      <c r="P29" s="144"/>
      <c r="Q29" s="145"/>
      <c r="R29" s="205">
        <v>501672</v>
      </c>
      <c r="S29" s="206"/>
      <c r="T29" s="206"/>
      <c r="U29" s="206"/>
      <c r="V29" s="206"/>
      <c r="W29" s="206"/>
      <c r="X29" s="207"/>
      <c r="AG29" s="53" t="str">
        <f t="shared" si="4"/>
        <v>9</v>
      </c>
      <c r="AH29" s="22">
        <f t="shared" si="3"/>
        <v>84</v>
      </c>
      <c r="AI29" s="22">
        <f t="shared" si="5"/>
        <v>5016720000</v>
      </c>
    </row>
    <row r="30" spans="1:44" ht="14.25" customHeight="1" x14ac:dyDescent="0.15">
      <c r="A30" s="143" t="s">
        <v>6</v>
      </c>
      <c r="B30" s="144"/>
      <c r="C30" s="144"/>
      <c r="D30" s="144"/>
      <c r="E30" s="144"/>
      <c r="F30" s="143">
        <v>93</v>
      </c>
      <c r="G30" s="144"/>
      <c r="H30" s="144"/>
      <c r="I30" s="144"/>
      <c r="J30" s="144"/>
      <c r="K30" s="143">
        <v>434</v>
      </c>
      <c r="L30" s="144"/>
      <c r="M30" s="144"/>
      <c r="N30" s="144"/>
      <c r="O30" s="144"/>
      <c r="P30" s="144"/>
      <c r="Q30" s="145"/>
      <c r="R30" s="205">
        <v>609427</v>
      </c>
      <c r="S30" s="206"/>
      <c r="T30" s="206"/>
      <c r="U30" s="206"/>
      <c r="V30" s="206"/>
      <c r="W30" s="206"/>
      <c r="X30" s="207"/>
      <c r="AG30" s="53" t="str">
        <f t="shared" si="4"/>
        <v>11</v>
      </c>
      <c r="AH30" s="22">
        <f t="shared" si="3"/>
        <v>93</v>
      </c>
      <c r="AI30" s="22">
        <f t="shared" si="5"/>
        <v>6094270000</v>
      </c>
    </row>
    <row r="31" spans="1:44" ht="14.25" customHeight="1" x14ac:dyDescent="0.15">
      <c r="A31" s="143" t="s">
        <v>112</v>
      </c>
      <c r="B31" s="144"/>
      <c r="C31" s="144"/>
      <c r="D31" s="144"/>
      <c r="E31" s="144"/>
      <c r="F31" s="143">
        <v>91</v>
      </c>
      <c r="G31" s="144"/>
      <c r="H31" s="144"/>
      <c r="I31" s="144"/>
      <c r="J31" s="144"/>
      <c r="K31" s="143">
        <v>477</v>
      </c>
      <c r="L31" s="144"/>
      <c r="M31" s="144"/>
      <c r="N31" s="144"/>
      <c r="O31" s="144"/>
      <c r="P31" s="144"/>
      <c r="Q31" s="145"/>
      <c r="R31" s="205">
        <v>588365</v>
      </c>
      <c r="S31" s="206"/>
      <c r="T31" s="206"/>
      <c r="U31" s="206"/>
      <c r="V31" s="206"/>
      <c r="W31" s="206"/>
      <c r="X31" s="207"/>
      <c r="AG31" s="53" t="str">
        <f t="shared" si="4"/>
        <v>14</v>
      </c>
      <c r="AH31" s="22">
        <f t="shared" si="3"/>
        <v>91</v>
      </c>
      <c r="AI31" s="22">
        <f t="shared" si="5"/>
        <v>5883650000</v>
      </c>
    </row>
    <row r="32" spans="1:44" ht="14.25" customHeight="1" x14ac:dyDescent="0.15">
      <c r="A32" s="143" t="s">
        <v>8</v>
      </c>
      <c r="B32" s="144"/>
      <c r="C32" s="144"/>
      <c r="D32" s="144"/>
      <c r="E32" s="144"/>
      <c r="F32" s="143">
        <v>86</v>
      </c>
      <c r="G32" s="144"/>
      <c r="H32" s="144"/>
      <c r="I32" s="144"/>
      <c r="J32" s="144"/>
      <c r="K32" s="143">
        <v>433</v>
      </c>
      <c r="L32" s="144"/>
      <c r="M32" s="144"/>
      <c r="N32" s="144"/>
      <c r="O32" s="144"/>
      <c r="P32" s="144"/>
      <c r="Q32" s="145"/>
      <c r="R32" s="205">
        <v>448992</v>
      </c>
      <c r="S32" s="206"/>
      <c r="T32" s="206"/>
      <c r="U32" s="206"/>
      <c r="V32" s="206"/>
      <c r="W32" s="206"/>
      <c r="X32" s="207"/>
      <c r="AG32" s="53" t="str">
        <f t="shared" si="4"/>
        <v>16</v>
      </c>
      <c r="AH32" s="22">
        <f t="shared" si="3"/>
        <v>86</v>
      </c>
      <c r="AI32" s="22">
        <f t="shared" si="5"/>
        <v>4489920000</v>
      </c>
    </row>
    <row r="33" spans="1:35" ht="14.25" customHeight="1" x14ac:dyDescent="0.15">
      <c r="A33" s="143" t="s">
        <v>11</v>
      </c>
      <c r="B33" s="144"/>
      <c r="C33" s="144"/>
      <c r="D33" s="144"/>
      <c r="E33" s="144"/>
      <c r="F33" s="143">
        <v>97</v>
      </c>
      <c r="G33" s="144"/>
      <c r="H33" s="144"/>
      <c r="I33" s="144"/>
      <c r="J33" s="144"/>
      <c r="K33" s="143">
        <v>361</v>
      </c>
      <c r="L33" s="144"/>
      <c r="M33" s="144"/>
      <c r="N33" s="144"/>
      <c r="O33" s="144"/>
      <c r="P33" s="144"/>
      <c r="Q33" s="145"/>
      <c r="R33" s="205">
        <v>459945</v>
      </c>
      <c r="S33" s="206"/>
      <c r="T33" s="206"/>
      <c r="U33" s="206"/>
      <c r="V33" s="206"/>
      <c r="W33" s="206"/>
      <c r="X33" s="207"/>
      <c r="AG33" s="53" t="str">
        <f t="shared" si="4"/>
        <v>19</v>
      </c>
      <c r="AH33" s="22">
        <f t="shared" si="3"/>
        <v>97</v>
      </c>
      <c r="AI33" s="22">
        <f t="shared" si="5"/>
        <v>4599450000</v>
      </c>
    </row>
    <row r="34" spans="1:35" ht="14.25" customHeight="1" x14ac:dyDescent="0.15">
      <c r="A34" s="143" t="s">
        <v>16</v>
      </c>
      <c r="B34" s="144"/>
      <c r="C34" s="144"/>
      <c r="D34" s="144"/>
      <c r="E34" s="144"/>
      <c r="F34" s="143">
        <v>74</v>
      </c>
      <c r="G34" s="144"/>
      <c r="H34" s="144"/>
      <c r="I34" s="144"/>
      <c r="J34" s="144"/>
      <c r="K34" s="143">
        <v>272</v>
      </c>
      <c r="L34" s="144"/>
      <c r="M34" s="144"/>
      <c r="N34" s="144"/>
      <c r="O34" s="144"/>
      <c r="P34" s="144"/>
      <c r="Q34" s="145"/>
      <c r="R34" s="205">
        <v>362247</v>
      </c>
      <c r="S34" s="206"/>
      <c r="T34" s="206"/>
      <c r="U34" s="206"/>
      <c r="V34" s="206"/>
      <c r="W34" s="206"/>
      <c r="X34" s="207"/>
      <c r="AG34" s="53" t="str">
        <f t="shared" si="4"/>
        <v>24</v>
      </c>
      <c r="AH34" s="22">
        <f t="shared" si="3"/>
        <v>74</v>
      </c>
      <c r="AI34" s="22">
        <f t="shared" si="5"/>
        <v>3622470000</v>
      </c>
    </row>
    <row r="35" spans="1:35" ht="14.25" customHeight="1" x14ac:dyDescent="0.15">
      <c r="A35" s="143" t="s">
        <v>18</v>
      </c>
      <c r="B35" s="144"/>
      <c r="C35" s="144"/>
      <c r="D35" s="144"/>
      <c r="E35" s="144"/>
      <c r="F35" s="143">
        <v>77</v>
      </c>
      <c r="G35" s="144"/>
      <c r="H35" s="144"/>
      <c r="I35" s="144"/>
      <c r="J35" s="144"/>
      <c r="K35" s="143">
        <v>320</v>
      </c>
      <c r="L35" s="144"/>
      <c r="M35" s="144"/>
      <c r="N35" s="144"/>
      <c r="O35" s="144"/>
      <c r="P35" s="144"/>
      <c r="Q35" s="145"/>
      <c r="R35" s="205">
        <v>402300</v>
      </c>
      <c r="S35" s="206"/>
      <c r="T35" s="206"/>
      <c r="U35" s="206"/>
      <c r="V35" s="206"/>
      <c r="W35" s="206"/>
      <c r="X35" s="207"/>
      <c r="AG35" s="53" t="str">
        <f t="shared" si="4"/>
        <v>26</v>
      </c>
      <c r="AH35" s="22">
        <f t="shared" si="3"/>
        <v>77</v>
      </c>
      <c r="AI35" s="22">
        <f t="shared" si="5"/>
        <v>4023000000</v>
      </c>
    </row>
    <row r="36" spans="1:35" ht="13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58"/>
      <c r="S36" s="58"/>
      <c r="T36" s="58"/>
      <c r="U36" s="58"/>
      <c r="V36" s="58"/>
      <c r="W36" s="58"/>
      <c r="X36" s="41" t="s">
        <v>113</v>
      </c>
      <c r="AG36" s="7"/>
      <c r="AH36" s="3"/>
      <c r="AI36" s="3"/>
    </row>
    <row r="37" spans="1:35" ht="14.25" customHeight="1" x14ac:dyDescent="0.15">
      <c r="X37" s="41"/>
      <c r="AD37" s="41"/>
    </row>
    <row r="58" ht="13.5" customHeight="1" x14ac:dyDescent="0.15"/>
  </sheetData>
  <mergeCells count="132">
    <mergeCell ref="W16:AA16"/>
    <mergeCell ref="W18:AA18"/>
    <mergeCell ref="AB16:AE16"/>
    <mergeCell ref="AB18:AE18"/>
    <mergeCell ref="AA17:AE17"/>
    <mergeCell ref="W17:Z17"/>
    <mergeCell ref="AA15:AE15"/>
    <mergeCell ref="W15:Z15"/>
    <mergeCell ref="W13:AE13"/>
    <mergeCell ref="AB14:AE14"/>
    <mergeCell ref="W14:AA14"/>
    <mergeCell ref="W4:AE4"/>
    <mergeCell ref="W5:AE5"/>
    <mergeCell ref="W6:AE6"/>
    <mergeCell ref="W7:AE7"/>
    <mergeCell ref="W8:AE8"/>
    <mergeCell ref="W9:AE9"/>
    <mergeCell ref="W10:AE10"/>
    <mergeCell ref="W11:AE11"/>
    <mergeCell ref="W12:AE12"/>
    <mergeCell ref="P13:V13"/>
    <mergeCell ref="P14:V14"/>
    <mergeCell ref="P15:V15"/>
    <mergeCell ref="P16:V16"/>
    <mergeCell ref="P17:V17"/>
    <mergeCell ref="P18:V18"/>
    <mergeCell ref="K5:O5"/>
    <mergeCell ref="K6:O6"/>
    <mergeCell ref="K7:O7"/>
    <mergeCell ref="K8:O8"/>
    <mergeCell ref="K9:O9"/>
    <mergeCell ref="K10:O10"/>
    <mergeCell ref="K11:O11"/>
    <mergeCell ref="P4:V4"/>
    <mergeCell ref="P5:V5"/>
    <mergeCell ref="P6:V6"/>
    <mergeCell ref="P7:V7"/>
    <mergeCell ref="P8:V8"/>
    <mergeCell ref="P9:V9"/>
    <mergeCell ref="P10:V10"/>
    <mergeCell ref="P11:V11"/>
    <mergeCell ref="P12:V12"/>
    <mergeCell ref="A8:E8"/>
    <mergeCell ref="F8:J8"/>
    <mergeCell ref="A9:E9"/>
    <mergeCell ref="F9:J9"/>
    <mergeCell ref="A10:E10"/>
    <mergeCell ref="F10:J10"/>
    <mergeCell ref="A11:E11"/>
    <mergeCell ref="F11:J11"/>
    <mergeCell ref="K17:O17"/>
    <mergeCell ref="A31:E31"/>
    <mergeCell ref="F31:J31"/>
    <mergeCell ref="K31:Q31"/>
    <mergeCell ref="R31:X31"/>
    <mergeCell ref="A28:E28"/>
    <mergeCell ref="F28:J28"/>
    <mergeCell ref="K28:Q28"/>
    <mergeCell ref="R28:X28"/>
    <mergeCell ref="A23:E23"/>
    <mergeCell ref="F23:J23"/>
    <mergeCell ref="K23:Q23"/>
    <mergeCell ref="R23:X23"/>
    <mergeCell ref="A24:E24"/>
    <mergeCell ref="F24:J24"/>
    <mergeCell ref="K24:Q24"/>
    <mergeCell ref="R24:X24"/>
    <mergeCell ref="A27:E27"/>
    <mergeCell ref="F27:J27"/>
    <mergeCell ref="K27:Q27"/>
    <mergeCell ref="R27:X27"/>
    <mergeCell ref="R25:X25"/>
    <mergeCell ref="A26:E26"/>
    <mergeCell ref="F26:J26"/>
    <mergeCell ref="K26:Q26"/>
    <mergeCell ref="A32:E32"/>
    <mergeCell ref="F32:J32"/>
    <mergeCell ref="K32:Q32"/>
    <mergeCell ref="R32:X32"/>
    <mergeCell ref="A29:E29"/>
    <mergeCell ref="F29:J29"/>
    <mergeCell ref="K29:Q29"/>
    <mergeCell ref="A35:E35"/>
    <mergeCell ref="F35:J35"/>
    <mergeCell ref="K35:Q35"/>
    <mergeCell ref="R35:X35"/>
    <mergeCell ref="A33:E33"/>
    <mergeCell ref="F33:J33"/>
    <mergeCell ref="K33:Q33"/>
    <mergeCell ref="R33:X33"/>
    <mergeCell ref="A34:E34"/>
    <mergeCell ref="F34:J34"/>
    <mergeCell ref="K34:Q34"/>
    <mergeCell ref="R34:X34"/>
    <mergeCell ref="A30:E30"/>
    <mergeCell ref="F30:J30"/>
    <mergeCell ref="K30:Q30"/>
    <mergeCell ref="R30:X30"/>
    <mergeCell ref="R29:X29"/>
    <mergeCell ref="R26:X26"/>
    <mergeCell ref="K16:O16"/>
    <mergeCell ref="A14:E14"/>
    <mergeCell ref="F14:J14"/>
    <mergeCell ref="A15:E15"/>
    <mergeCell ref="F15:J15"/>
    <mergeCell ref="A12:E12"/>
    <mergeCell ref="F12:J12"/>
    <mergeCell ref="A13:E13"/>
    <mergeCell ref="F13:J13"/>
    <mergeCell ref="K14:O14"/>
    <mergeCell ref="K15:O15"/>
    <mergeCell ref="A18:E18"/>
    <mergeCell ref="F18:J18"/>
    <mergeCell ref="A16:E16"/>
    <mergeCell ref="F16:J16"/>
    <mergeCell ref="A17:E17"/>
    <mergeCell ref="F17:J17"/>
    <mergeCell ref="A25:E25"/>
    <mergeCell ref="F25:J25"/>
    <mergeCell ref="K25:Q25"/>
    <mergeCell ref="K12:O12"/>
    <mergeCell ref="K13:O13"/>
    <mergeCell ref="K18:O18"/>
    <mergeCell ref="A7:E7"/>
    <mergeCell ref="F7:J7"/>
    <mergeCell ref="A5:E5"/>
    <mergeCell ref="F5:J5"/>
    <mergeCell ref="A6:E6"/>
    <mergeCell ref="F6:J6"/>
    <mergeCell ref="A4:E4"/>
    <mergeCell ref="F4:J4"/>
    <mergeCell ref="K4:O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64"/>
  <sheetViews>
    <sheetView tabSelected="1" view="pageBreakPreview" zoomScaleNormal="100" zoomScaleSheetLayoutView="100" workbookViewId="0"/>
  </sheetViews>
  <sheetFormatPr defaultColWidth="2.875" defaultRowHeight="17.25" customHeight="1" x14ac:dyDescent="0.15"/>
  <cols>
    <col min="1" max="1" width="3.625" style="42" customWidth="1"/>
    <col min="2" max="2" width="12.625" style="42" customWidth="1"/>
    <col min="3" max="10" width="9" style="42" customWidth="1"/>
    <col min="11" max="11" width="3.625" customWidth="1"/>
    <col min="12" max="20" width="5.125" customWidth="1"/>
    <col min="25" max="25" width="3" customWidth="1"/>
  </cols>
  <sheetData>
    <row r="1" spans="1:26" ht="13.5" customHeight="1" x14ac:dyDescent="0.15"/>
    <row r="2" spans="1:26" ht="15" customHeight="1" x14ac:dyDescent="0.15">
      <c r="A2" s="43" t="s">
        <v>114</v>
      </c>
      <c r="B2" s="4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3.5" customHeight="1" x14ac:dyDescent="0.15">
      <c r="J3" s="62" t="s">
        <v>115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 x14ac:dyDescent="0.15">
      <c r="A4" s="239" t="s">
        <v>116</v>
      </c>
      <c r="B4" s="240"/>
      <c r="C4" s="10" t="s">
        <v>117</v>
      </c>
      <c r="D4" s="74" t="s">
        <v>118</v>
      </c>
      <c r="E4" s="74" t="s">
        <v>119</v>
      </c>
      <c r="F4" s="74" t="s">
        <v>120</v>
      </c>
      <c r="G4" s="74" t="s">
        <v>121</v>
      </c>
      <c r="H4" s="74" t="s">
        <v>122</v>
      </c>
      <c r="I4" s="74" t="s">
        <v>142</v>
      </c>
      <c r="J4" s="74" t="s">
        <v>155</v>
      </c>
      <c r="K4" s="14"/>
      <c r="M4" s="71" t="str">
        <f>SUBSTITUTE(SUBSTITUTE(C4,"成",""),"年","")</f>
        <v>平23</v>
      </c>
      <c r="N4" s="71" t="str">
        <f t="shared" ref="N4:T4" si="0">SUBSTITUTE(SUBSTITUTE(D4,"平成",""),"年","")</f>
        <v>24</v>
      </c>
      <c r="O4" s="71" t="str">
        <f t="shared" si="0"/>
        <v>25</v>
      </c>
      <c r="P4" s="71" t="str">
        <f t="shared" si="0"/>
        <v>26</v>
      </c>
      <c r="Q4" s="71" t="str">
        <f t="shared" si="0"/>
        <v>27</v>
      </c>
      <c r="R4" s="71" t="str">
        <f t="shared" si="0"/>
        <v>28</v>
      </c>
      <c r="S4" s="71" t="str">
        <f t="shared" si="0"/>
        <v>29</v>
      </c>
      <c r="T4" s="71" t="str">
        <f t="shared" si="0"/>
        <v>30</v>
      </c>
      <c r="U4" s="14"/>
      <c r="V4" s="14"/>
      <c r="W4" s="14"/>
      <c r="X4" s="14"/>
      <c r="Y4" s="14"/>
      <c r="Z4" s="14"/>
    </row>
    <row r="5" spans="1:26" ht="15" customHeight="1" x14ac:dyDescent="0.15">
      <c r="A5" s="235" t="s">
        <v>134</v>
      </c>
      <c r="B5" s="236"/>
      <c r="C5" s="44">
        <v>7106</v>
      </c>
      <c r="D5" s="45">
        <v>6899</v>
      </c>
      <c r="E5" s="46">
        <v>6903</v>
      </c>
      <c r="F5" s="47">
        <v>6461</v>
      </c>
      <c r="G5" s="47">
        <v>6389</v>
      </c>
      <c r="H5" s="47">
        <v>6200</v>
      </c>
      <c r="I5" s="47">
        <v>6118</v>
      </c>
      <c r="J5" s="47">
        <v>6019</v>
      </c>
      <c r="K5" s="14"/>
      <c r="L5" s="22" t="s">
        <v>144</v>
      </c>
      <c r="M5" s="70">
        <f>C5</f>
        <v>7106</v>
      </c>
      <c r="N5" s="70">
        <f t="shared" ref="N5:T5" si="1">D5</f>
        <v>6899</v>
      </c>
      <c r="O5" s="70">
        <f t="shared" si="1"/>
        <v>6903</v>
      </c>
      <c r="P5" s="70">
        <f t="shared" si="1"/>
        <v>6461</v>
      </c>
      <c r="Q5" s="70">
        <f t="shared" si="1"/>
        <v>6389</v>
      </c>
      <c r="R5" s="70">
        <f t="shared" si="1"/>
        <v>6200</v>
      </c>
      <c r="S5" s="70">
        <f t="shared" si="1"/>
        <v>6118</v>
      </c>
      <c r="T5" s="69">
        <f t="shared" si="1"/>
        <v>6019</v>
      </c>
      <c r="U5" s="14"/>
      <c r="V5" s="14"/>
      <c r="W5" s="14"/>
      <c r="X5" s="14"/>
      <c r="Y5" s="14"/>
      <c r="Z5" s="14"/>
    </row>
    <row r="6" spans="1:26" ht="15" customHeight="1" x14ac:dyDescent="0.15">
      <c r="A6" s="241" t="s">
        <v>123</v>
      </c>
      <c r="B6" s="242"/>
      <c r="C6" s="48" t="s">
        <v>22</v>
      </c>
      <c r="D6" s="48" t="s">
        <v>22</v>
      </c>
      <c r="E6" s="48">
        <v>318</v>
      </c>
      <c r="F6" s="47">
        <v>490</v>
      </c>
      <c r="G6" s="47">
        <v>463</v>
      </c>
      <c r="H6" s="47">
        <v>400</v>
      </c>
      <c r="I6" s="47">
        <v>459</v>
      </c>
      <c r="J6" s="47">
        <v>390</v>
      </c>
      <c r="K6" s="14"/>
      <c r="L6" s="22" t="s">
        <v>125</v>
      </c>
      <c r="M6" s="70">
        <f t="shared" ref="M6:T6" si="2">C8</f>
        <v>2768</v>
      </c>
      <c r="N6" s="70">
        <f t="shared" si="2"/>
        <v>2908</v>
      </c>
      <c r="O6" s="70">
        <f t="shared" si="2"/>
        <v>3953</v>
      </c>
      <c r="P6" s="70">
        <f t="shared" si="2"/>
        <v>3440</v>
      </c>
      <c r="Q6" s="70">
        <f t="shared" si="2"/>
        <v>3814</v>
      </c>
      <c r="R6" s="70">
        <f t="shared" si="2"/>
        <v>3727</v>
      </c>
      <c r="S6" s="70">
        <f t="shared" si="2"/>
        <v>4462</v>
      </c>
      <c r="T6" s="67">
        <f t="shared" si="2"/>
        <v>4775</v>
      </c>
      <c r="U6" s="14"/>
      <c r="V6" s="14"/>
      <c r="W6" s="14"/>
      <c r="X6" s="14"/>
      <c r="Y6" s="14"/>
      <c r="Z6" s="14"/>
    </row>
    <row r="7" spans="1:26" ht="15" customHeight="1" x14ac:dyDescent="0.15">
      <c r="A7" s="235" t="s">
        <v>124</v>
      </c>
      <c r="B7" s="236"/>
      <c r="C7" s="49">
        <v>160</v>
      </c>
      <c r="D7" s="45">
        <v>288</v>
      </c>
      <c r="E7" s="46">
        <v>234</v>
      </c>
      <c r="F7" s="47">
        <v>153</v>
      </c>
      <c r="G7" s="47">
        <v>167</v>
      </c>
      <c r="H7" s="47">
        <v>116</v>
      </c>
      <c r="I7" s="47">
        <v>100</v>
      </c>
      <c r="J7" s="47">
        <v>96</v>
      </c>
      <c r="K7" s="14"/>
      <c r="L7" s="67" t="s">
        <v>124</v>
      </c>
      <c r="M7" s="70">
        <f t="shared" ref="M7:T7" si="3">C7</f>
        <v>160</v>
      </c>
      <c r="N7" s="70">
        <f t="shared" si="3"/>
        <v>288</v>
      </c>
      <c r="O7" s="70">
        <f t="shared" si="3"/>
        <v>234</v>
      </c>
      <c r="P7" s="70">
        <f t="shared" si="3"/>
        <v>153</v>
      </c>
      <c r="Q7" s="70">
        <f t="shared" si="3"/>
        <v>167</v>
      </c>
      <c r="R7" s="70">
        <f t="shared" si="3"/>
        <v>116</v>
      </c>
      <c r="S7" s="70">
        <f t="shared" si="3"/>
        <v>100</v>
      </c>
      <c r="T7" s="67">
        <f t="shared" si="3"/>
        <v>96</v>
      </c>
      <c r="U7" s="14"/>
      <c r="V7" s="14"/>
      <c r="W7" s="14"/>
      <c r="X7" s="14"/>
      <c r="Y7" s="14"/>
      <c r="Z7" s="14"/>
    </row>
    <row r="8" spans="1:26" ht="15" customHeight="1" x14ac:dyDescent="0.15">
      <c r="A8" s="243" t="s">
        <v>125</v>
      </c>
      <c r="B8" s="244"/>
      <c r="C8" s="44">
        <v>2768</v>
      </c>
      <c r="D8" s="45">
        <v>2908</v>
      </c>
      <c r="E8" s="46">
        <v>3953</v>
      </c>
      <c r="F8" s="47">
        <v>3440</v>
      </c>
      <c r="G8" s="47">
        <v>3814</v>
      </c>
      <c r="H8" s="47">
        <v>3727</v>
      </c>
      <c r="I8" s="47">
        <v>4462</v>
      </c>
      <c r="J8" s="47">
        <v>4775</v>
      </c>
      <c r="K8" s="14"/>
      <c r="L8" s="67" t="s">
        <v>143</v>
      </c>
      <c r="M8" s="68"/>
      <c r="N8" s="68"/>
      <c r="O8" s="68"/>
      <c r="P8" s="68">
        <f>F6</f>
        <v>490</v>
      </c>
      <c r="Q8" s="68">
        <f>G6</f>
        <v>463</v>
      </c>
      <c r="R8" s="68">
        <f>H6</f>
        <v>400</v>
      </c>
      <c r="S8" s="68">
        <f>I6</f>
        <v>459</v>
      </c>
      <c r="T8" s="68">
        <f>J6</f>
        <v>390</v>
      </c>
      <c r="U8" s="14"/>
      <c r="V8" s="14"/>
      <c r="W8" s="14"/>
      <c r="X8" s="14"/>
      <c r="Y8" s="14"/>
      <c r="Z8" s="14"/>
    </row>
    <row r="9" spans="1:26" ht="15" customHeight="1" x14ac:dyDescent="0.15">
      <c r="A9" s="245" t="s">
        <v>152</v>
      </c>
      <c r="B9" s="184"/>
      <c r="C9" s="44">
        <v>2125</v>
      </c>
      <c r="D9" s="45">
        <v>2192</v>
      </c>
      <c r="E9" s="46">
        <v>2189</v>
      </c>
      <c r="F9" s="47">
        <v>1963</v>
      </c>
      <c r="G9" s="47">
        <v>2381</v>
      </c>
      <c r="H9" s="47">
        <v>2534</v>
      </c>
      <c r="I9" s="47">
        <v>2778</v>
      </c>
      <c r="J9" s="47">
        <v>2826</v>
      </c>
      <c r="K9" s="14"/>
      <c r="L9" s="67" t="s">
        <v>145</v>
      </c>
      <c r="M9" s="67">
        <f t="shared" ref="M9:M11" si="4">C9</f>
        <v>2125</v>
      </c>
      <c r="N9" s="67">
        <f t="shared" ref="N9:N11" si="5">D9</f>
        <v>2192</v>
      </c>
      <c r="O9" s="67">
        <f t="shared" ref="O9:O11" si="6">E9</f>
        <v>2189</v>
      </c>
      <c r="P9" s="67">
        <f t="shared" ref="P9:P11" si="7">F9</f>
        <v>1963</v>
      </c>
      <c r="Q9" s="67">
        <f t="shared" ref="Q9:Q11" si="8">G9</f>
        <v>2381</v>
      </c>
      <c r="R9" s="67">
        <f t="shared" ref="R9:R11" si="9">H9</f>
        <v>2534</v>
      </c>
      <c r="S9" s="67">
        <f t="shared" ref="S9:S11" si="10">I9</f>
        <v>2778</v>
      </c>
      <c r="T9" s="67">
        <f t="shared" ref="T9:T11" si="11">J9</f>
        <v>2826</v>
      </c>
      <c r="U9" s="17"/>
      <c r="V9" s="14"/>
      <c r="W9" s="14"/>
      <c r="X9" s="14"/>
      <c r="Y9" s="14"/>
      <c r="Z9" s="14"/>
    </row>
    <row r="10" spans="1:26" ht="15" customHeight="1" x14ac:dyDescent="0.15">
      <c r="A10" s="235" t="s">
        <v>126</v>
      </c>
      <c r="B10" s="236"/>
      <c r="C10" s="44">
        <v>970</v>
      </c>
      <c r="D10" s="45">
        <v>904</v>
      </c>
      <c r="E10" s="46">
        <v>744</v>
      </c>
      <c r="F10" s="47">
        <v>901</v>
      </c>
      <c r="G10" s="47">
        <v>817</v>
      </c>
      <c r="H10" s="47">
        <v>602</v>
      </c>
      <c r="I10" s="47">
        <v>616</v>
      </c>
      <c r="J10" s="47">
        <v>624</v>
      </c>
      <c r="K10" s="14"/>
      <c r="L10" s="67" t="s">
        <v>146</v>
      </c>
      <c r="M10" s="67">
        <f t="shared" si="4"/>
        <v>970</v>
      </c>
      <c r="N10" s="67">
        <f t="shared" si="5"/>
        <v>904</v>
      </c>
      <c r="O10" s="67">
        <f t="shared" si="6"/>
        <v>744</v>
      </c>
      <c r="P10" s="67">
        <f t="shared" si="7"/>
        <v>901</v>
      </c>
      <c r="Q10" s="67">
        <f t="shared" si="8"/>
        <v>817</v>
      </c>
      <c r="R10" s="67">
        <f t="shared" si="9"/>
        <v>602</v>
      </c>
      <c r="S10" s="67">
        <f t="shared" si="10"/>
        <v>616</v>
      </c>
      <c r="T10" s="67">
        <f t="shared" si="11"/>
        <v>624</v>
      </c>
      <c r="U10" s="17"/>
      <c r="V10" s="14"/>
      <c r="W10" s="14"/>
      <c r="X10" s="14"/>
      <c r="Y10" s="14"/>
      <c r="Z10" s="14"/>
    </row>
    <row r="11" spans="1:26" ht="15" customHeight="1" x14ac:dyDescent="0.15">
      <c r="A11" s="235" t="s">
        <v>148</v>
      </c>
      <c r="B11" s="236"/>
      <c r="C11" s="44">
        <v>1476</v>
      </c>
      <c r="D11" s="45">
        <v>1441</v>
      </c>
      <c r="E11" s="46">
        <v>1163</v>
      </c>
      <c r="F11" s="47">
        <v>1147</v>
      </c>
      <c r="G11" s="47">
        <v>1262</v>
      </c>
      <c r="H11" s="47">
        <v>982</v>
      </c>
      <c r="I11" s="47">
        <v>1113</v>
      </c>
      <c r="J11" s="47">
        <v>1163</v>
      </c>
      <c r="K11" s="14"/>
      <c r="L11" s="67" t="s">
        <v>147</v>
      </c>
      <c r="M11" s="67">
        <f t="shared" si="4"/>
        <v>1476</v>
      </c>
      <c r="N11" s="67">
        <f t="shared" si="5"/>
        <v>1441</v>
      </c>
      <c r="O11" s="67">
        <f t="shared" si="6"/>
        <v>1163</v>
      </c>
      <c r="P11" s="67">
        <f t="shared" si="7"/>
        <v>1147</v>
      </c>
      <c r="Q11" s="67">
        <f t="shared" si="8"/>
        <v>1262</v>
      </c>
      <c r="R11" s="67">
        <f t="shared" si="9"/>
        <v>982</v>
      </c>
      <c r="S11" s="67">
        <f t="shared" si="10"/>
        <v>1113</v>
      </c>
      <c r="T11" s="67">
        <f t="shared" si="11"/>
        <v>1163</v>
      </c>
      <c r="U11" s="17"/>
      <c r="V11" s="14"/>
      <c r="W11" s="14"/>
      <c r="X11" s="14"/>
      <c r="Y11" s="14"/>
      <c r="Z11" s="14"/>
    </row>
    <row r="12" spans="1:26" ht="15" customHeight="1" x14ac:dyDescent="0.15">
      <c r="A12" s="241" t="s">
        <v>149</v>
      </c>
      <c r="B12" s="242"/>
      <c r="C12" s="48" t="s">
        <v>22</v>
      </c>
      <c r="D12" s="48" t="s">
        <v>22</v>
      </c>
      <c r="E12" s="48" t="s">
        <v>22</v>
      </c>
      <c r="F12" s="48" t="s">
        <v>22</v>
      </c>
      <c r="G12" s="48" t="s">
        <v>22</v>
      </c>
      <c r="H12" s="48" t="s">
        <v>22</v>
      </c>
      <c r="I12" s="48">
        <v>459</v>
      </c>
      <c r="J12" s="47">
        <v>469</v>
      </c>
      <c r="K12" s="14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4"/>
      <c r="W12" s="14"/>
      <c r="X12" s="14"/>
      <c r="Y12" s="14"/>
      <c r="Z12" s="14"/>
    </row>
    <row r="13" spans="1:26" ht="15" customHeight="1" x14ac:dyDescent="0.15">
      <c r="A13" s="237" t="s">
        <v>127</v>
      </c>
      <c r="B13" s="238"/>
      <c r="C13" s="44">
        <f t="shared" ref="C13:E13" si="12">SUM(C5:C11)-C9</f>
        <v>12480</v>
      </c>
      <c r="D13" s="44">
        <f t="shared" si="12"/>
        <v>12440</v>
      </c>
      <c r="E13" s="44">
        <f t="shared" si="12"/>
        <v>13315</v>
      </c>
      <c r="F13" s="44">
        <f>SUM(F5:F11)-F9</f>
        <v>12592</v>
      </c>
      <c r="G13" s="44">
        <f t="shared" ref="G13" si="13">SUM(G5:G11)-G9</f>
        <v>12912</v>
      </c>
      <c r="H13" s="44">
        <f t="shared" ref="H13" si="14">SUM(H5:H11)-H9</f>
        <v>12027</v>
      </c>
      <c r="I13" s="44">
        <f t="shared" ref="I13" si="15">SUM(I5:I11)-I9</f>
        <v>12868</v>
      </c>
      <c r="J13" s="44">
        <f>SUM(J5:J12)-J9</f>
        <v>13536</v>
      </c>
      <c r="K13" s="14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4"/>
      <c r="W13" s="14"/>
      <c r="X13" s="14"/>
      <c r="Y13" s="14"/>
      <c r="Z13" s="14"/>
    </row>
    <row r="14" spans="1:26" ht="13.5" customHeight="1" x14ac:dyDescent="0.15">
      <c r="A14" s="63"/>
      <c r="B14" s="63"/>
      <c r="C14" s="64"/>
      <c r="D14" s="64"/>
      <c r="E14" s="64"/>
      <c r="F14" s="64"/>
      <c r="G14" s="64"/>
      <c r="H14" s="64"/>
      <c r="I14" s="64"/>
      <c r="J14" s="65" t="s">
        <v>128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3.5" customHeight="1" x14ac:dyDescent="0.15">
      <c r="A15" s="12"/>
      <c r="B15" s="12"/>
      <c r="C15" s="72"/>
      <c r="D15" s="72"/>
      <c r="E15" s="72"/>
      <c r="F15" s="72"/>
      <c r="G15" s="72"/>
      <c r="H15" s="72"/>
      <c r="I15" s="72"/>
      <c r="J15" s="65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3.5" customHeight="1" x14ac:dyDescent="0.15">
      <c r="A16" s="65" t="s">
        <v>150</v>
      </c>
      <c r="B16" s="66" t="s">
        <v>153</v>
      </c>
      <c r="C16" s="72"/>
      <c r="D16" s="72"/>
      <c r="E16" s="72"/>
      <c r="F16" s="72"/>
      <c r="G16" s="72"/>
      <c r="H16" s="72"/>
      <c r="I16" s="72"/>
      <c r="J16" s="65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3.5" customHeight="1" x14ac:dyDescent="0.15">
      <c r="B17" s="66" t="s">
        <v>151</v>
      </c>
      <c r="C17" s="72"/>
      <c r="D17" s="72"/>
      <c r="E17" s="72"/>
      <c r="F17" s="72"/>
      <c r="G17" s="72"/>
      <c r="H17" s="72"/>
      <c r="I17" s="72"/>
      <c r="J17" s="65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3.5" customHeight="1" x14ac:dyDescent="0.15">
      <c r="A18" s="66"/>
      <c r="B18" s="65"/>
      <c r="C18" s="65"/>
      <c r="D18" s="65"/>
      <c r="E18" s="65"/>
      <c r="F18" s="65"/>
      <c r="G18" s="65"/>
      <c r="H18" s="65"/>
      <c r="I18" s="65"/>
      <c r="J18" s="65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" customHeight="1" x14ac:dyDescent="0.15"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" customHeight="1" x14ac:dyDescent="0.15">
      <c r="A20" s="50"/>
      <c r="B20" s="50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 x14ac:dyDescent="0.15"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" customHeight="1" x14ac:dyDescent="0.15"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" customHeight="1" x14ac:dyDescent="0.15"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 x14ac:dyDescent="0.15"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" customHeight="1" x14ac:dyDescent="0.15"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" customHeight="1" x14ac:dyDescent="0.15"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" customHeight="1" x14ac:dyDescent="0.15"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" customHeight="1" x14ac:dyDescent="0.15"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" customHeight="1" x14ac:dyDescent="0.15"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" customHeight="1" x14ac:dyDescent="0.15"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" customHeight="1" x14ac:dyDescent="0.15"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" customHeight="1" x14ac:dyDescent="0.15"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1:26" ht="15" customHeight="1" x14ac:dyDescent="0.15"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1:26" ht="15" customHeight="1" x14ac:dyDescent="0.15"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1:26" ht="15" customHeight="1" x14ac:dyDescent="0.15"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1:26" ht="15" customHeight="1" x14ac:dyDescent="0.15"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1:26" ht="15" customHeight="1" x14ac:dyDescent="0.15"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1:26" ht="15" customHeight="1" x14ac:dyDescent="0.15"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1:26" ht="15" customHeight="1" x14ac:dyDescent="0.15"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1:26" ht="15" customHeight="1" x14ac:dyDescent="0.15"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1:26" ht="15" customHeight="1" x14ac:dyDescent="0.15"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1:26" ht="15" customHeight="1" x14ac:dyDescent="0.15"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1:26" ht="15" customHeight="1" x14ac:dyDescent="0.15"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1:26" ht="15" customHeight="1" x14ac:dyDescent="0.15"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1:26" ht="15" customHeight="1" x14ac:dyDescent="0.15"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1:26" ht="15" customHeight="1" x14ac:dyDescent="0.15"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1:26" ht="15" customHeight="1" x14ac:dyDescent="0.15"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1:26" ht="15" customHeight="1" x14ac:dyDescent="0.15"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</sheetData>
  <mergeCells count="10">
    <mergeCell ref="A10:B10"/>
    <mergeCell ref="A11:B11"/>
    <mergeCell ref="A13:B13"/>
    <mergeCell ref="A4:B4"/>
    <mergeCell ref="A5:B5"/>
    <mergeCell ref="A6:B6"/>
    <mergeCell ref="A7:B7"/>
    <mergeCell ref="A8:B8"/>
    <mergeCell ref="A9:B9"/>
    <mergeCell ref="A12:B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2020-03-24T01:08:25Z</dcterms:modified>
</cp:coreProperties>
</file>